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ti\AppData\Local\LANIT\LanDocs\EditedFiles\"/>
    </mc:Choice>
  </mc:AlternateContent>
  <bookViews>
    <workbookView xWindow="0" yWindow="0" windowWidth="28800" windowHeight="11835"/>
  </bookViews>
  <sheets>
    <sheet name="2020" sheetId="5" r:id="rId1"/>
    <sheet name="2019" sheetId="4" state="hidden" r:id="rId2"/>
    <sheet name="2015" sheetId="1" state="hidden" r:id="rId3"/>
    <sheet name="Лист1" sheetId="3" state="hidden" r:id="rId4"/>
  </sheets>
  <definedNames>
    <definedName name="sub_10100" localSheetId="2">'2015'!$A$1</definedName>
    <definedName name="sub_10100" localSheetId="1">'2019'!$A$1</definedName>
    <definedName name="sub_10100" localSheetId="0">'2020'!$A$1</definedName>
    <definedName name="sub_10200" localSheetId="2">'2015'!$A$28</definedName>
    <definedName name="sub_10200" localSheetId="1">'2019'!$A$28</definedName>
    <definedName name="sub_10200" localSheetId="0">'2020'!$A$28</definedName>
    <definedName name="sub_10300" localSheetId="2">'2015'!$A$32</definedName>
    <definedName name="sub_10300" localSheetId="1">'2019'!$A$32</definedName>
    <definedName name="sub_10300" localSheetId="0">'2020'!$A$32</definedName>
    <definedName name="sub_10311" localSheetId="2">'2015'!$A$138</definedName>
    <definedName name="sub_10311" localSheetId="1">'2019'!$A$138</definedName>
    <definedName name="sub_10311" localSheetId="0">'2020'!$A$133</definedName>
    <definedName name="sub_10500" localSheetId="2">'2015'!$A$140</definedName>
    <definedName name="sub_10500" localSheetId="1">'2019'!$A$140</definedName>
    <definedName name="sub_10500" localSheetId="0">'2020'!$A$135</definedName>
    <definedName name="sub_10511" localSheetId="2">'2015'!$A$162</definedName>
    <definedName name="sub_10511" localSheetId="1">'2019'!$A$162</definedName>
    <definedName name="sub_10511" localSheetId="0">'2020'!$A$157</definedName>
    <definedName name="_xlnm.Print_Area" localSheetId="2">'2015'!$A$1:$I$172</definedName>
    <definedName name="_xlnm.Print_Area" localSheetId="1">'2019'!$A$1:$G$172</definedName>
    <definedName name="_xlnm.Print_Area" localSheetId="0">'2020'!$A$1:$G$166</definedName>
  </definedNames>
  <calcPr calcId="152511"/>
</workbook>
</file>

<file path=xl/calcChain.xml><?xml version="1.0" encoding="utf-8"?>
<calcChain xmlns="http://schemas.openxmlformats.org/spreadsheetml/2006/main">
  <c r="D139" i="5" l="1"/>
  <c r="E139" i="5"/>
  <c r="F124" i="5" l="1"/>
  <c r="E124" i="5"/>
  <c r="D124" i="5"/>
  <c r="F116" i="5" l="1"/>
  <c r="D116" i="5"/>
  <c r="E116" i="5"/>
  <c r="E88" i="5" l="1"/>
  <c r="D53" i="5" l="1"/>
  <c r="D98" i="5"/>
  <c r="D71" i="5"/>
  <c r="D68" i="5"/>
  <c r="D91" i="5" l="1"/>
  <c r="D72" i="5"/>
  <c r="D69" i="5"/>
  <c r="D102" i="5" l="1"/>
  <c r="F139" i="5" l="1"/>
  <c r="E125" i="5"/>
  <c r="F125" i="5"/>
  <c r="D125" i="5"/>
  <c r="E117" i="5"/>
  <c r="F117" i="5"/>
  <c r="D117" i="5"/>
  <c r="F57" i="5"/>
  <c r="F56" i="5"/>
  <c r="E57" i="5"/>
  <c r="E56" i="5"/>
  <c r="D56" i="5"/>
  <c r="D57" i="5"/>
  <c r="F122" i="5" l="1"/>
  <c r="E122" i="5"/>
  <c r="D122" i="5"/>
  <c r="F114" i="5"/>
  <c r="E114" i="5"/>
  <c r="D114" i="5"/>
  <c r="F111" i="5"/>
  <c r="E111" i="5"/>
  <c r="D111" i="5"/>
  <c r="F108" i="5"/>
  <c r="E108" i="5"/>
  <c r="D108" i="5"/>
  <c r="F105" i="5"/>
  <c r="E105" i="5"/>
  <c r="D105" i="5"/>
  <c r="D101" i="5" s="1"/>
  <c r="F102" i="5"/>
  <c r="E102" i="5"/>
  <c r="F98" i="5"/>
  <c r="E98" i="5"/>
  <c r="F95" i="5"/>
  <c r="E95" i="5"/>
  <c r="D95" i="5"/>
  <c r="D94" i="5" s="1"/>
  <c r="E91" i="5"/>
  <c r="F91" i="5"/>
  <c r="F88" i="5"/>
  <c r="F84" i="5"/>
  <c r="E84" i="5"/>
  <c r="D84" i="5"/>
  <c r="F81" i="5"/>
  <c r="E81" i="5"/>
  <c r="D81" i="5"/>
  <c r="F77" i="5"/>
  <c r="E77" i="5"/>
  <c r="D77" i="5"/>
  <c r="F74" i="5"/>
  <c r="E74" i="5"/>
  <c r="D74" i="5"/>
  <c r="F70" i="5"/>
  <c r="E70" i="5"/>
  <c r="D70" i="5"/>
  <c r="F67" i="5"/>
  <c r="E67" i="5"/>
  <c r="D67" i="5"/>
  <c r="F63" i="5"/>
  <c r="E63" i="5"/>
  <c r="D63" i="5"/>
  <c r="F60" i="5"/>
  <c r="E60" i="5"/>
  <c r="D60" i="5"/>
  <c r="F54" i="5"/>
  <c r="E54" i="5"/>
  <c r="D54" i="5"/>
  <c r="F53" i="5"/>
  <c r="E53" i="5"/>
  <c r="D73" i="5" l="1"/>
  <c r="D55" i="5"/>
  <c r="F101" i="5"/>
  <c r="E101" i="5"/>
  <c r="E80" i="5"/>
  <c r="E59" i="5"/>
  <c r="F80" i="5"/>
  <c r="F94" i="5"/>
  <c r="D66" i="5"/>
  <c r="E73" i="5"/>
  <c r="D59" i="5"/>
  <c r="D80" i="5"/>
  <c r="F87" i="5"/>
  <c r="E66" i="5"/>
  <c r="F73" i="5"/>
  <c r="F52" i="5"/>
  <c r="E94" i="5"/>
  <c r="F55" i="5"/>
  <c r="E55" i="5"/>
  <c r="F59" i="5"/>
  <c r="E87" i="5"/>
  <c r="E52" i="5"/>
  <c r="F66" i="5"/>
  <c r="D88" i="5"/>
  <c r="I164" i="4"/>
  <c r="F51" i="5" l="1"/>
  <c r="F49" i="5" s="1"/>
  <c r="E51" i="5"/>
  <c r="E49" i="5" s="1"/>
  <c r="D87" i="5"/>
  <c r="D52" i="5"/>
  <c r="D51" i="5" s="1"/>
  <c r="F128" i="4"/>
  <c r="E128" i="4"/>
  <c r="D128" i="4"/>
  <c r="D49" i="5" l="1"/>
  <c r="F119" i="4"/>
  <c r="E119" i="4"/>
  <c r="D119" i="4"/>
  <c r="F144" i="4" l="1"/>
  <c r="E144" i="4"/>
  <c r="D144" i="4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D101" i="4" s="1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2" i="3" s="1"/>
  <c r="H10" i="3"/>
  <c r="H9" i="3"/>
  <c r="H8" i="3" s="1"/>
  <c r="H6" i="3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4" i="3" l="1"/>
  <c r="E49" i="4"/>
  <c r="F53" i="1"/>
  <c r="F54" i="1"/>
  <c r="F56" i="1"/>
  <c r="F55" i="1" s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59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F52" i="1" l="1"/>
  <c r="E59" i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<sst xmlns="http://schemas.openxmlformats.org/spreadsheetml/2006/main" count="966" uniqueCount="171">
  <si>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</si>
  <si>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</si>
  <si>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</si>
  <si>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</si>
  <si>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</si>
  <si>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</si>
  <si>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</si>
  <si>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</si>
  <si>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</si>
  <si>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</si>
  <si>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</si>
  <si>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</si>
  <si>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</si>
  <si>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</si>
  <si>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</si>
  <si>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</si>
  <si>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</si>
  <si>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</si>
  <si>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</si>
  <si>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</si>
  <si>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</si>
  <si>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</si>
  <si>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</si>
  <si>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</si>
  <si>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</si>
  <si>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</si>
  <si>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</si>
  <si>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</si>
  <si>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</si>
  <si>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</si>
  <si>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</si>
  <si>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</si>
  <si>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</si>
  <si>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</si>
  <si>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</si>
  <si>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</si>
  <si>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</si>
  <si>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</si>
  <si>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</si>
  <si>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</si>
  <si>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</si>
  <si>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</si>
  <si>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</si>
  <si>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</si>
  <si>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</si>
  <si>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</si>
  <si>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</si>
  <si>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</si>
  <si>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</si>
  <si>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</si>
  <si>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</si>
  <si>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</si>
  <si>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</si>
  <si>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</si>
  <si>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</si>
  <si>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</si>
  <si>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</si>
  <si>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</si>
  <si>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</si>
  <si>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</si>
  <si>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</si>
  <si>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</si>
  <si>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</si>
  <si>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</si>
  <si>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</si>
  <si>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</si>
  <si>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</si>
  <si>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</si>
  <si>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</si>
  <si>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</si>
  <si>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</si>
  <si>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</si>
  <si>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</si>
  <si>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</si>
  <si>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</si>
  <si>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</si>
  <si>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</si>
  <si>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</si>
  <si>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</si>
  <si>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</si>
  <si>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</si>
  <si>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</si>
  <si>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</si>
  <si>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</si>
  <si>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</si>
  <si>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</si>
  <si>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</si>
  <si>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</si>
  <si>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</si>
  <si>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</si>
  <si>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</si>
  <si>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</si>
  <si>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</si>
  <si>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</si>
  <si>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</si>
  <si>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</si>
  <si>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</si>
  <si>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</si>
  <si>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</si>
  <si>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</si>
  <si>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</si>
  <si>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</si>
  <si>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</si>
  <si>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</si>
  <si>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</si>
  <si>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</si>
  <si>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</si>
  <si>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</si>
  <si>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</si>
  <si>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</si>
  <si>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</si>
  <si>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</si>
  <si>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</si>
  <si>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</si>
  <si>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</si>
  <si>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</si>
  <si>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</si>
  <si>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</si>
  <si>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</si>
  <si>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</si>
  <si>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</si>
  <si>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</si>
  <si>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</si>
  <si>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</si>
  <si>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</si>
  <si>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</si>
  <si>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</si>
  <si>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</si>
  <si>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</si>
  <si>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</si>
  <si>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</si>
  <si>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</si>
  <si>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</si>
  <si>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</si>
  <si>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</si>
  <si>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</si>
  <si>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</si>
  <si>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</si>
  <si>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</si>
  <si>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</si>
  <si>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</si>
  <si>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</si>
  <si>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</si>
  <si>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</si>
  <si>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</si>
  <si>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</si>
  <si>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</si>
  <si>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</si>
  <si>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</si>
  <si>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</si>
  <si>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</si>
  <si>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</si>
  <si>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</si>
  <si>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</si>
  <si>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</si>
  <si>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</si>
  <si>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</si>
  <si>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</si>
  <si>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</si>
  <si>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</si>
  <si>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2020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</si>
  <si>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2020 год</t>
  </si>
  <si>
    <t>Показатели утвержденные на базовый период 2019 год</t>
  </si>
  <si>
    <t>менее 670 кВт</t>
  </si>
  <si>
    <t>величина сбытовой надбавки для населения и приравненных к нему категорий потребителей</t>
  </si>
  <si>
    <t>рублей/ Мвт.ч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</si>
  <si>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</si>
  <si>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</t>
  </si>
  <si>
    <t>Приказом Минэнерго России 27.10.2017 № 3, http://minenergo.gov.ru/node/4199</t>
  </si>
  <si>
    <t>Фактические показатели за год, предшествующий базовому периоду     2019 год</t>
  </si>
  <si>
    <t xml:space="preserve">Приказом Министерства промышленности, энергетики и жилищно-коммунального хозяйства Красноярского края от 31.10.2018 № 08-182 http://www.krskstate.ru/promtorg/energy/elektroseti/0/id/25175.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</si>
</sst>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0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0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Стиль 1" xfId="2"/>
    <cellStyle name="Финансовый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@es.krasnoyarsk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nz@es.krasnoyarsk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127" workbookViewId="0">
      <selection activeCell="I137" sqref="I137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06" t="s">
        <v>120</v>
      </c>
      <c r="B1" s="106"/>
      <c r="C1" s="106"/>
      <c r="D1" s="106"/>
      <c r="E1" s="106"/>
      <c r="F1" s="1"/>
    </row>
    <row r="2" spans="1:6" ht="15" x14ac:dyDescent="0.25">
      <c r="A2" s="107" t="s">
        <v>121</v>
      </c>
      <c r="B2" s="107"/>
      <c r="C2" s="107"/>
      <c r="D2" s="107"/>
      <c r="E2" s="107"/>
      <c r="F2" s="1"/>
    </row>
    <row r="3" spans="1:6" ht="15" x14ac:dyDescent="0.25">
      <c r="A3" s="107" t="s">
        <v>160</v>
      </c>
      <c r="B3" s="107"/>
      <c r="C3" s="107"/>
      <c r="D3" s="107"/>
      <c r="E3" s="107"/>
      <c r="F3" s="1"/>
    </row>
    <row r="4" spans="1:6" ht="15" x14ac:dyDescent="0.25">
      <c r="A4" s="107" t="s">
        <v>122</v>
      </c>
      <c r="B4" s="107"/>
      <c r="C4" s="107"/>
      <c r="D4" s="107"/>
      <c r="E4" s="107"/>
      <c r="F4" s="1"/>
    </row>
    <row r="5" spans="1:6" ht="23.25" customHeight="1" x14ac:dyDescent="0.2">
      <c r="A5" s="105" t="s">
        <v>152</v>
      </c>
      <c r="B5" s="105"/>
      <c r="C5" s="105"/>
      <c r="D5" s="105"/>
      <c r="E5" s="105"/>
      <c r="F5" s="1"/>
    </row>
    <row r="6" spans="1:6" x14ac:dyDescent="0.2">
      <c r="A6" s="105" t="s">
        <v>123</v>
      </c>
      <c r="B6" s="105"/>
      <c r="C6" s="105"/>
      <c r="D6" s="105"/>
      <c r="E6" s="105"/>
      <c r="F6" s="1"/>
    </row>
    <row r="7" spans="1:6" ht="22.5" customHeight="1" x14ac:dyDescent="0.2">
      <c r="A7" s="105" t="s">
        <v>153</v>
      </c>
      <c r="B7" s="105"/>
      <c r="C7" s="105"/>
      <c r="D7" s="105"/>
      <c r="E7" s="105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07" t="s">
        <v>3</v>
      </c>
      <c r="B16" s="107"/>
      <c r="C16" s="107"/>
      <c r="D16" s="107"/>
      <c r="E16" s="107"/>
      <c r="F16" s="1"/>
    </row>
    <row r="17" spans="1:3" x14ac:dyDescent="0.2">
      <c r="A17" s="5"/>
    </row>
    <row r="18" spans="1:3" x14ac:dyDescent="0.2">
      <c r="A18" s="105" t="s">
        <v>4</v>
      </c>
      <c r="B18" s="105"/>
      <c r="C18" s="2" t="s">
        <v>154</v>
      </c>
    </row>
    <row r="19" spans="1:3" x14ac:dyDescent="0.2">
      <c r="A19" s="5"/>
    </row>
    <row r="20" spans="1:3" x14ac:dyDescent="0.2">
      <c r="A20" s="105" t="s">
        <v>5</v>
      </c>
      <c r="B20" s="105"/>
      <c r="C20" s="3" t="s">
        <v>150</v>
      </c>
    </row>
    <row r="21" spans="1:3" x14ac:dyDescent="0.2">
      <c r="A21" s="5"/>
    </row>
    <row r="22" spans="1:3" x14ac:dyDescent="0.2">
      <c r="A22" s="105" t="s">
        <v>6</v>
      </c>
      <c r="B22" s="105"/>
      <c r="C22" s="2" t="s">
        <v>130</v>
      </c>
    </row>
    <row r="23" spans="1:3" x14ac:dyDescent="0.2">
      <c r="A23" s="5"/>
    </row>
    <row r="24" spans="1:3" x14ac:dyDescent="0.2">
      <c r="A24" s="105" t="s">
        <v>7</v>
      </c>
      <c r="B24" s="105"/>
      <c r="C24" s="2" t="s">
        <v>130</v>
      </c>
    </row>
    <row r="25" spans="1:3" x14ac:dyDescent="0.2">
      <c r="A25" s="5"/>
    </row>
    <row r="26" spans="1:3" x14ac:dyDescent="0.2">
      <c r="A26" s="105" t="s">
        <v>8</v>
      </c>
      <c r="B26" s="105"/>
      <c r="C26" s="4">
        <v>2466132221</v>
      </c>
    </row>
    <row r="27" spans="1:3" x14ac:dyDescent="0.2">
      <c r="A27" s="5"/>
    </row>
    <row r="28" spans="1:3" x14ac:dyDescent="0.2">
      <c r="A28" s="105" t="s">
        <v>9</v>
      </c>
      <c r="B28" s="105"/>
      <c r="C28" s="3">
        <v>246750001</v>
      </c>
    </row>
    <row r="29" spans="1:3" x14ac:dyDescent="0.2">
      <c r="A29" s="5"/>
    </row>
    <row r="30" spans="1:3" x14ac:dyDescent="0.2">
      <c r="A30" s="105" t="s">
        <v>10</v>
      </c>
      <c r="B30" s="105"/>
      <c r="C30" s="2" t="s">
        <v>129</v>
      </c>
    </row>
    <row r="31" spans="1:3" x14ac:dyDescent="0.2">
      <c r="A31" s="5"/>
    </row>
    <row r="32" spans="1:3" ht="15" x14ac:dyDescent="0.25">
      <c r="A32" s="105" t="s">
        <v>11</v>
      </c>
      <c r="B32" s="105"/>
      <c r="C32" s="10" t="s">
        <v>136</v>
      </c>
    </row>
    <row r="33" spans="1:8" x14ac:dyDescent="0.2">
      <c r="A33" s="5"/>
    </row>
    <row r="34" spans="1:8" x14ac:dyDescent="0.2">
      <c r="A34" s="105" t="s">
        <v>12</v>
      </c>
      <c r="B34" s="105"/>
      <c r="C34" s="2" t="s">
        <v>131</v>
      </c>
    </row>
    <row r="35" spans="1:8" x14ac:dyDescent="0.2">
      <c r="A35" s="5"/>
    </row>
    <row r="36" spans="1:8" x14ac:dyDescent="0.2">
      <c r="A36" s="105" t="s">
        <v>13</v>
      </c>
      <c r="B36" s="105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07" t="s">
        <v>15</v>
      </c>
      <c r="B46" s="107"/>
      <c r="C46" s="107"/>
      <c r="D46" s="107"/>
      <c r="E46" s="107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94" t="s">
        <v>18</v>
      </c>
      <c r="D48" s="58" t="s">
        <v>169</v>
      </c>
      <c r="E48" s="93" t="s">
        <v>162</v>
      </c>
      <c r="F48" s="58" t="s">
        <v>161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12611078.656000001</v>
      </c>
      <c r="E49" s="80">
        <f>E51+E101+E111</f>
        <v>11355976.312999999</v>
      </c>
      <c r="F49" s="96">
        <f>F51+F101+F111</f>
        <v>11325176.153999999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3529865.93</v>
      </c>
      <c r="E51" s="80">
        <f>E52+E55+E94</f>
        <v>3516162.9529999993</v>
      </c>
      <c r="F51" s="59">
        <f>F52+F55+F94</f>
        <v>3700000.0000000005</v>
      </c>
      <c r="G51" s="98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2110286.7119999998</v>
      </c>
      <c r="E52" s="80">
        <f t="shared" ref="E52:F55" si="0">E60+E67+E88</f>
        <v>2333124.9619999994</v>
      </c>
      <c r="F52" s="59">
        <f t="shared" si="0"/>
        <v>2456658.6220000004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1041000.9839999999</v>
      </c>
      <c r="E53" s="80">
        <f t="shared" si="0"/>
        <v>1197397.6510000001</v>
      </c>
      <c r="F53" s="59">
        <f t="shared" si="0"/>
        <v>1275807.0329999998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1069285.7280000001</v>
      </c>
      <c r="E54" s="80">
        <f t="shared" si="0"/>
        <v>1135727.3109999998</v>
      </c>
      <c r="F54" s="59">
        <f t="shared" si="0"/>
        <v>1180851.5890000002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1419579.2180000003</v>
      </c>
      <c r="E55" s="80">
        <f t="shared" si="0"/>
        <v>971190.77300000004</v>
      </c>
      <c r="F55" s="59">
        <f t="shared" si="0"/>
        <v>1016176.183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795392.63800000004</v>
      </c>
      <c r="E56" s="80">
        <f>E64+E71+E92</f>
        <v>496082.89500000008</v>
      </c>
      <c r="F56" s="59">
        <f>F64+F71+F92</f>
        <v>527786.91899999999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624186.58000000007</v>
      </c>
      <c r="E57" s="80">
        <f>E65+E72+E93</f>
        <v>475107.87799999997</v>
      </c>
      <c r="F57" s="59">
        <f>F65+F72+F93</f>
        <v>488389.26399999997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385992.49599999998</v>
      </c>
      <c r="E59" s="80">
        <f>E60+E63</f>
        <v>406739.78949046554</v>
      </c>
      <c r="F59" s="59">
        <f>F60+F63</f>
        <v>430676.68400000001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260441.08199999999</v>
      </c>
      <c r="E60" s="80">
        <f>E61+E62</f>
        <v>319298.4863088798</v>
      </c>
      <c r="F60" s="59">
        <f>F61+F62</f>
        <v>330765.799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128719.656</v>
      </c>
      <c r="E61" s="80">
        <v>164102.54828401931</v>
      </c>
      <c r="F61" s="59">
        <v>173528.54199999999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131721.42600000001</v>
      </c>
      <c r="E62" s="80">
        <v>155195.93802486046</v>
      </c>
      <c r="F62" s="59">
        <v>157237.25700000001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125551.41399999999</v>
      </c>
      <c r="E63" s="80">
        <f>E64+E65</f>
        <v>87441.30318158571</v>
      </c>
      <c r="F63" s="59">
        <f>F64+F65</f>
        <v>99910.885000000009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71589.803</v>
      </c>
      <c r="E64" s="80">
        <v>43456.311673541357</v>
      </c>
      <c r="F64" s="59">
        <v>50816.611000000004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53961.610999999997</v>
      </c>
      <c r="E65" s="80">
        <v>43984.991508044346</v>
      </c>
      <c r="F65" s="59">
        <v>49094.274000000005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1809983.7410000002</v>
      </c>
      <c r="E66" s="80">
        <f>E67+E70</f>
        <v>1868006.9356564344</v>
      </c>
      <c r="F66" s="59">
        <f>F67+F70</f>
        <v>1935939.5260000001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1162976.398</v>
      </c>
      <c r="E67" s="80">
        <f>E68+E69</f>
        <v>1312440.4177414449</v>
      </c>
      <c r="F67" s="59">
        <f>F68+F69</f>
        <v>1416408.2450000001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564446.97+1374.45</f>
        <v>565821.41999999993</v>
      </c>
      <c r="E68" s="80">
        <v>671538.05779414531</v>
      </c>
      <c r="F68" s="59">
        <v>730041.38599999994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596040.983+1113.995</f>
        <v>597154.978</v>
      </c>
      <c r="E69" s="59">
        <v>640902.3599472997</v>
      </c>
      <c r="F69" s="59">
        <v>686366.85900000005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647007.34300000011</v>
      </c>
      <c r="E70" s="80">
        <f>E71+E72</f>
        <v>555566.5179149895</v>
      </c>
      <c r="F70" s="59">
        <f>F71+F72</f>
        <v>519531.28100000002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367637.322+605.791</f>
        <v>368243.11300000001</v>
      </c>
      <c r="E71" s="80">
        <v>282489.36076025071</v>
      </c>
      <c r="F71" s="59">
        <v>269484.95500000002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278416.313+347.917</f>
        <v>278764.23000000004</v>
      </c>
      <c r="E72" s="80">
        <v>273077.15715473873</v>
      </c>
      <c r="F72" s="59">
        <v>250046.326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1111784.8260000001</v>
      </c>
      <c r="E87" s="80">
        <f>E88+E91</f>
        <v>1029569.0098530999</v>
      </c>
      <c r="F87" s="59">
        <f>F88+F91</f>
        <v>1106218.595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553173.15800000005</v>
      </c>
      <c r="E88" s="80">
        <f>E89+E90</f>
        <v>701386.05794967501</v>
      </c>
      <c r="F88" s="59">
        <f>F89+F90</f>
        <v>709484.57799999998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281663.68800000002</v>
      </c>
      <c r="E89" s="80">
        <v>361757.04492183542</v>
      </c>
      <c r="F89" s="59">
        <v>372237.10499999998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271509.47000000003</v>
      </c>
      <c r="E90" s="80">
        <v>339629.01302783965</v>
      </c>
      <c r="F90" s="59">
        <v>337247.473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558611.66800000006</v>
      </c>
      <c r="E91" s="80">
        <f>E92+E93</f>
        <v>328182.95190342487</v>
      </c>
      <c r="F91" s="59">
        <f>F92+F93</f>
        <v>396734.01699999999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310928.81</v>
      </c>
      <c r="E92" s="80">
        <v>170137.22256620799</v>
      </c>
      <c r="F92" s="59">
        <v>207485.353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247682.85800000001</v>
      </c>
      <c r="E93" s="80">
        <v>158045.72933721688</v>
      </c>
      <c r="F93" s="59">
        <v>189248.66400000002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222104.867</v>
      </c>
      <c r="E94" s="76">
        <f>E95+E98</f>
        <v>211847.21799999999</v>
      </c>
      <c r="F94" s="77">
        <f>F95+F98</f>
        <v>227165.19499999998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133696.07399999999</v>
      </c>
      <c r="E95" s="76">
        <f>E96+E97</f>
        <v>133528.99100000001</v>
      </c>
      <c r="F95" s="77">
        <f>F96+F97</f>
        <v>138768.09499999997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64796.22</v>
      </c>
      <c r="E96" s="76">
        <v>64277.267</v>
      </c>
      <c r="F96" s="77">
        <v>67230.244999999995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68899.853999999992</v>
      </c>
      <c r="E97" s="76">
        <v>69251.724000000002</v>
      </c>
      <c r="F97" s="77">
        <v>71537.849999999991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88408.793000000005</v>
      </c>
      <c r="E98" s="76">
        <f>E99+E100</f>
        <v>78318.226999999999</v>
      </c>
      <c r="F98" s="40">
        <f>F99+F100</f>
        <v>88397.1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44630.911999999997</v>
      </c>
      <c r="E99" s="76">
        <v>40766.904999999999</v>
      </c>
      <c r="F99" s="77">
        <v>43875.8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43777.881000000001</v>
      </c>
      <c r="E100" s="76">
        <v>37551.322</v>
      </c>
      <c r="F100" s="77">
        <v>44521.3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D102+D105+D108+1963.691+304.301</f>
        <v>6741270.2010000004</v>
      </c>
      <c r="E101" s="80">
        <f>E102+E105+E108</f>
        <v>5766897.0829999996</v>
      </c>
      <c r="F101" s="59">
        <f>F102+F105+F108</f>
        <v>5552259.8770000003</v>
      </c>
      <c r="G101" s="87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" si="8">D103+D104</f>
        <v>3305184.415</v>
      </c>
      <c r="E102" s="80">
        <f t="shared" ref="E102:F102" si="9">E103+E104</f>
        <v>2902120.839158549</v>
      </c>
      <c r="F102" s="59">
        <f t="shared" si="9"/>
        <v>2786275.2923688535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1733646.034</v>
      </c>
      <c r="E103" s="80">
        <v>1490853.5524271</v>
      </c>
      <c r="F103" s="59">
        <v>1457189.5116806468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1571538.3810000001</v>
      </c>
      <c r="E104" s="80">
        <v>1411267.286731449</v>
      </c>
      <c r="F104" s="59">
        <v>1329085.7806882064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10">D106+D107</f>
        <v>2321559.5520000001</v>
      </c>
      <c r="E105" s="80">
        <f t="shared" si="10"/>
        <v>1991469.8973653531</v>
      </c>
      <c r="F105" s="59">
        <f t="shared" si="10"/>
        <v>1929922.4716069964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1231134</v>
      </c>
      <c r="E106" s="80">
        <v>1027260.6143569644</v>
      </c>
      <c r="F106" s="59">
        <v>986051.97647053038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1090425.5520000001</v>
      </c>
      <c r="E107" s="80">
        <v>964209.28300838871</v>
      </c>
      <c r="F107" s="59">
        <v>943870.49513646599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1">D109+D110</f>
        <v>1112258.2420000001</v>
      </c>
      <c r="E108" s="80">
        <f t="shared" si="11"/>
        <v>873306.34647609724</v>
      </c>
      <c r="F108" s="59">
        <f t="shared" si="11"/>
        <v>836062.11302415049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649244.85100000002</v>
      </c>
      <c r="E109" s="80">
        <v>471352.13221593545</v>
      </c>
      <c r="F109" s="59">
        <v>443573.08884882263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463013.39099999995</v>
      </c>
      <c r="E110" s="80">
        <v>401954.2142601618</v>
      </c>
      <c r="F110" s="59">
        <v>392489.0241753278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2">D112+D113</f>
        <v>2339942.5250000004</v>
      </c>
      <c r="E111" s="80">
        <f t="shared" si="12"/>
        <v>2072916.277</v>
      </c>
      <c r="F111" s="59">
        <f t="shared" si="12"/>
        <v>2072916.2769999998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1225413.327</v>
      </c>
      <c r="E112" s="80">
        <v>1059906.8260000001</v>
      </c>
      <c r="F112" s="59">
        <v>1059906.8259999999</v>
      </c>
      <c r="J112" s="56"/>
    </row>
    <row r="113" spans="1:7" ht="25.5" customHeight="1" x14ac:dyDescent="0.2">
      <c r="A113" s="36"/>
      <c r="B113" s="30" t="s">
        <v>65</v>
      </c>
      <c r="C113" s="31" t="s">
        <v>125</v>
      </c>
      <c r="D113" s="59">
        <v>1114529.1980000001</v>
      </c>
      <c r="E113" s="80">
        <v>1013009.4509999999</v>
      </c>
      <c r="F113" s="59">
        <v>1013009.451</v>
      </c>
      <c r="G113" s="78"/>
    </row>
    <row r="114" spans="1:7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1046.3630000000001</v>
      </c>
      <c r="E114" s="82">
        <f t="shared" ref="E114:F114" si="13">E116+E117</f>
        <v>1066.914</v>
      </c>
      <c r="F114" s="63">
        <f t="shared" si="13"/>
        <v>1087.4670000000001</v>
      </c>
    </row>
    <row r="115" spans="1:7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7" ht="32.25" customHeight="1" x14ac:dyDescent="0.2">
      <c r="A116" s="27" t="s">
        <v>68</v>
      </c>
      <c r="B116" s="30" t="s">
        <v>69</v>
      </c>
      <c r="C116" s="31" t="s">
        <v>70</v>
      </c>
      <c r="D116" s="65">
        <f>2.722+1015</f>
        <v>1017.722</v>
      </c>
      <c r="E116" s="100">
        <f>2.758+1035</f>
        <v>1037.758</v>
      </c>
      <c r="F116" s="65">
        <f>2.794+1055</f>
        <v>1057.7940000000001</v>
      </c>
    </row>
    <row r="117" spans="1:7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28.640999999999998</v>
      </c>
      <c r="E117" s="101">
        <f t="shared" ref="E117:F117" si="14">E118+E119+E120</f>
        <v>29.155999999999995</v>
      </c>
      <c r="F117" s="101">
        <f t="shared" si="14"/>
        <v>29.672999999999998</v>
      </c>
    </row>
    <row r="118" spans="1:7" ht="22.5" customHeight="1" x14ac:dyDescent="0.2">
      <c r="A118" s="36"/>
      <c r="B118" s="30" t="s">
        <v>163</v>
      </c>
      <c r="C118" s="31" t="s">
        <v>70</v>
      </c>
      <c r="D118" s="82">
        <v>28.161999999999999</v>
      </c>
      <c r="E118" s="82">
        <v>28.672999999999998</v>
      </c>
      <c r="F118" s="63">
        <v>29.184000000000001</v>
      </c>
    </row>
    <row r="119" spans="1:7" ht="21" customHeight="1" x14ac:dyDescent="0.2">
      <c r="A119" s="36"/>
      <c r="B119" s="30" t="s">
        <v>60</v>
      </c>
      <c r="C119" s="31" t="s">
        <v>70</v>
      </c>
      <c r="D119" s="82">
        <v>0.45500000000000002</v>
      </c>
      <c r="E119" s="82">
        <v>0.46100000000000002</v>
      </c>
      <c r="F119" s="63">
        <v>0.46700000000000003</v>
      </c>
    </row>
    <row r="120" spans="1:7" ht="24" customHeight="1" x14ac:dyDescent="0.2">
      <c r="A120" s="36"/>
      <c r="B120" s="30" t="s">
        <v>61</v>
      </c>
      <c r="C120" s="31" t="s">
        <v>70</v>
      </c>
      <c r="D120" s="82">
        <v>2.4E-2</v>
      </c>
      <c r="E120" s="82">
        <v>2.1999999999999999E-2</v>
      </c>
      <c r="F120" s="63">
        <v>2.1999999999999999E-2</v>
      </c>
    </row>
    <row r="121" spans="1:7" ht="62.25" customHeight="1" x14ac:dyDescent="0.2">
      <c r="A121" s="27" t="s">
        <v>73</v>
      </c>
      <c r="B121" s="30" t="s">
        <v>74</v>
      </c>
      <c r="C121" s="31" t="s">
        <v>70</v>
      </c>
      <c r="D121" s="65">
        <v>4.8000000000000001E-2</v>
      </c>
      <c r="E121" s="82">
        <v>4.7E-2</v>
      </c>
      <c r="F121" s="63">
        <v>4.7E-2</v>
      </c>
    </row>
    <row r="122" spans="1:7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1159689</v>
      </c>
      <c r="E122" s="84">
        <f>E124+E125</f>
        <v>1182595</v>
      </c>
      <c r="F122" s="62">
        <f>F124+F125</f>
        <v>1207654</v>
      </c>
    </row>
    <row r="123" spans="1:7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7" ht="33" customHeight="1" x14ac:dyDescent="0.2">
      <c r="A124" s="27" t="s">
        <v>77</v>
      </c>
      <c r="B124" s="15" t="s">
        <v>78</v>
      </c>
      <c r="C124" s="31" t="s">
        <v>79</v>
      </c>
      <c r="D124" s="62">
        <f>1058080+18289</f>
        <v>1076369</v>
      </c>
      <c r="E124" s="84">
        <f>1079241+19545</f>
        <v>1098786</v>
      </c>
      <c r="F124" s="62">
        <f>1100825+22757</f>
        <v>1123582</v>
      </c>
    </row>
    <row r="125" spans="1:7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83320</v>
      </c>
      <c r="E125" s="62">
        <f t="shared" ref="E125:F125" si="15">E126+E127+E128</f>
        <v>83809</v>
      </c>
      <c r="F125" s="62">
        <f t="shared" si="15"/>
        <v>84072</v>
      </c>
    </row>
    <row r="126" spans="1:7" ht="26.25" customHeight="1" x14ac:dyDescent="0.2">
      <c r="A126" s="36"/>
      <c r="B126" s="38" t="s">
        <v>163</v>
      </c>
      <c r="C126" s="18" t="s">
        <v>79</v>
      </c>
      <c r="D126" s="62">
        <v>80848</v>
      </c>
      <c r="E126" s="84">
        <v>81337</v>
      </c>
      <c r="F126" s="62">
        <v>81600</v>
      </c>
    </row>
    <row r="127" spans="1:7" ht="26.25" customHeight="1" x14ac:dyDescent="0.2">
      <c r="A127" s="36"/>
      <c r="B127" s="38" t="s">
        <v>60</v>
      </c>
      <c r="C127" s="18" t="s">
        <v>79</v>
      </c>
      <c r="D127" s="62">
        <v>2054</v>
      </c>
      <c r="E127" s="84">
        <v>2054</v>
      </c>
      <c r="F127" s="62">
        <v>2054</v>
      </c>
    </row>
    <row r="128" spans="1:7" ht="25.5" customHeight="1" x14ac:dyDescent="0.2">
      <c r="A128" s="36"/>
      <c r="B128" s="38" t="s">
        <v>61</v>
      </c>
      <c r="C128" s="18" t="s">
        <v>79</v>
      </c>
      <c r="D128" s="62">
        <v>418</v>
      </c>
      <c r="E128" s="84">
        <v>418</v>
      </c>
      <c r="F128" s="62">
        <v>418</v>
      </c>
    </row>
    <row r="129" spans="1:7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7" ht="32.25" customHeight="1" x14ac:dyDescent="0.2">
      <c r="A130" s="27" t="s">
        <v>84</v>
      </c>
      <c r="B130" s="30" t="s">
        <v>85</v>
      </c>
      <c r="C130" s="31" t="s">
        <v>86</v>
      </c>
      <c r="D130" s="84">
        <v>2086413.22</v>
      </c>
      <c r="E130" s="84">
        <v>2698142.97</v>
      </c>
      <c r="F130" s="62">
        <v>5910923.8065223722</v>
      </c>
    </row>
    <row r="131" spans="1:7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7" ht="28.5" x14ac:dyDescent="0.2">
      <c r="A132" s="27" t="s">
        <v>89</v>
      </c>
      <c r="B132" s="30" t="s">
        <v>90</v>
      </c>
      <c r="C132" s="31" t="s">
        <v>91</v>
      </c>
      <c r="D132" s="84">
        <v>1092</v>
      </c>
      <c r="E132" s="84">
        <v>1155</v>
      </c>
      <c r="F132" s="62">
        <v>1155</v>
      </c>
    </row>
    <row r="133" spans="1:7" ht="48" customHeight="1" x14ac:dyDescent="0.2">
      <c r="A133" s="40" t="s">
        <v>92</v>
      </c>
      <c r="B133" s="30" t="s">
        <v>93</v>
      </c>
      <c r="C133" s="31" t="s">
        <v>94</v>
      </c>
      <c r="D133" s="103">
        <v>56.5</v>
      </c>
      <c r="E133" s="104">
        <v>58.3</v>
      </c>
      <c r="F133" s="103">
        <v>60.4</v>
      </c>
    </row>
    <row r="134" spans="1:7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7" ht="31.5" customHeight="1" x14ac:dyDescent="0.2">
      <c r="A135" s="27" t="s">
        <v>97</v>
      </c>
      <c r="B135" s="30" t="s">
        <v>98</v>
      </c>
      <c r="C135" s="31" t="s">
        <v>86</v>
      </c>
      <c r="D135" s="62">
        <v>437487.48</v>
      </c>
      <c r="E135" s="84">
        <v>376888.6</v>
      </c>
      <c r="F135" s="62">
        <v>381894.78899999999</v>
      </c>
    </row>
    <row r="136" spans="1:7" ht="32.25" customHeight="1" x14ac:dyDescent="0.2">
      <c r="A136" s="27" t="s">
        <v>99</v>
      </c>
      <c r="B136" s="30" t="s">
        <v>100</v>
      </c>
      <c r="C136" s="31" t="s">
        <v>86</v>
      </c>
      <c r="D136" s="62">
        <v>598717.43999999994</v>
      </c>
      <c r="E136" s="84">
        <v>570767.18000000005</v>
      </c>
      <c r="F136" s="62">
        <v>602594.37</v>
      </c>
    </row>
    <row r="137" spans="1:7" ht="33.75" customHeight="1" x14ac:dyDescent="0.2">
      <c r="A137" s="27" t="s">
        <v>101</v>
      </c>
      <c r="B137" s="30" t="s">
        <v>102</v>
      </c>
      <c r="C137" s="31" t="s">
        <v>86</v>
      </c>
      <c r="D137" s="62">
        <v>274452.94</v>
      </c>
      <c r="E137" s="84">
        <v>301024.96000000002</v>
      </c>
      <c r="F137" s="62">
        <v>332129.92800000001</v>
      </c>
    </row>
    <row r="138" spans="1:7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7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0.13154294526565549</v>
      </c>
      <c r="E139" s="92">
        <f>E137/E130*100%</f>
        <v>0.11156746078581596</v>
      </c>
      <c r="F139" s="92">
        <f>F137/F130*100%</f>
        <v>5.6189174293451952E-2</v>
      </c>
    </row>
    <row r="140" spans="1:7" ht="176.25" customHeight="1" thickBot="1" x14ac:dyDescent="0.25">
      <c r="A140" s="35" t="s">
        <v>108</v>
      </c>
      <c r="B140" s="32" t="s">
        <v>109</v>
      </c>
      <c r="C140" s="21"/>
      <c r="D140" s="102" t="s">
        <v>168</v>
      </c>
      <c r="E140" s="102" t="s">
        <v>170</v>
      </c>
      <c r="F140" s="102" t="s">
        <v>170</v>
      </c>
    </row>
    <row r="141" spans="1:7" x14ac:dyDescent="0.2">
      <c r="A141" s="5"/>
    </row>
    <row r="142" spans="1:7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7" x14ac:dyDescent="0.2">
      <c r="A143" s="112"/>
      <c r="B143" s="112"/>
      <c r="C143" s="112"/>
      <c r="D143" s="112"/>
    </row>
    <row r="144" spans="1:7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13" t="s">
        <v>112</v>
      </c>
      <c r="B154" s="113"/>
      <c r="C154" s="113"/>
      <c r="D154" s="113"/>
      <c r="E154" s="113"/>
      <c r="F154" s="1"/>
    </row>
    <row r="155" spans="1:9" ht="51.75" customHeight="1" thickBot="1" x14ac:dyDescent="0.25">
      <c r="A155" s="114" t="s">
        <v>16</v>
      </c>
      <c r="B155" s="114" t="s">
        <v>17</v>
      </c>
      <c r="C155" s="114" t="s">
        <v>18</v>
      </c>
      <c r="D155" s="108" t="s">
        <v>19</v>
      </c>
      <c r="E155" s="109"/>
      <c r="F155" s="108" t="s">
        <v>162</v>
      </c>
      <c r="G155" s="109"/>
      <c r="H155" s="110" t="s">
        <v>20</v>
      </c>
      <c r="I155" s="111"/>
    </row>
    <row r="156" spans="1:9" ht="32.25" customHeight="1" thickBot="1" x14ac:dyDescent="0.25">
      <c r="A156" s="115"/>
      <c r="B156" s="115"/>
      <c r="C156" s="115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164</v>
      </c>
      <c r="C159" s="14" t="s">
        <v>165</v>
      </c>
      <c r="D159" s="28">
        <v>138.38999999999999</v>
      </c>
      <c r="E159" s="28">
        <v>210.33</v>
      </c>
      <c r="F159" s="42">
        <v>213.9</v>
      </c>
      <c r="G159" s="28">
        <v>396.78</v>
      </c>
      <c r="H159" s="28">
        <v>396.78</v>
      </c>
      <c r="I159" s="89">
        <v>964.77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76.400000000000006</v>
      </c>
      <c r="E160" s="27">
        <v>176.47</v>
      </c>
      <c r="F160" s="27">
        <v>176.47</v>
      </c>
      <c r="G160" s="27">
        <v>318.83999999999997</v>
      </c>
      <c r="H160" s="27">
        <v>318.83999999999997</v>
      </c>
      <c r="I160" s="89">
        <v>1540.08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1"/>
      <c r="F161" s="71"/>
      <c r="G161" s="70"/>
      <c r="H161" s="25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271.08</v>
      </c>
      <c r="E162" s="72">
        <v>241.4</v>
      </c>
      <c r="F162" s="72">
        <v>241.4</v>
      </c>
      <c r="G162" s="72">
        <v>321.8</v>
      </c>
      <c r="H162" s="72">
        <v>321.8</v>
      </c>
      <c r="I162" s="72">
        <v>420.32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185.03</v>
      </c>
      <c r="E163" s="72">
        <v>166.31</v>
      </c>
      <c r="F163" s="72">
        <v>166.31</v>
      </c>
      <c r="G163" s="72">
        <v>217.61</v>
      </c>
      <c r="H163" s="72">
        <v>217.61</v>
      </c>
      <c r="I163" s="72">
        <v>273.45</v>
      </c>
    </row>
    <row r="164" spans="1:9" ht="23.25" customHeight="1" thickBot="1" x14ac:dyDescent="0.25">
      <c r="A164" s="22"/>
      <c r="B164" s="20" t="s">
        <v>61</v>
      </c>
      <c r="C164" s="95" t="s">
        <v>165</v>
      </c>
      <c r="D164" s="73">
        <v>95.96</v>
      </c>
      <c r="E164" s="73">
        <v>79.73</v>
      </c>
      <c r="F164" s="73">
        <v>79.73</v>
      </c>
      <c r="G164" s="73">
        <v>167.49</v>
      </c>
      <c r="H164" s="73">
        <v>167.49</v>
      </c>
      <c r="I164" s="119">
        <v>211</v>
      </c>
    </row>
    <row r="165" spans="1:9" x14ac:dyDescent="0.2">
      <c r="A165" s="105"/>
      <c r="B165" s="105"/>
      <c r="C165" s="105"/>
      <c r="D165" s="105"/>
      <c r="E165" s="105"/>
      <c r="F165" s="105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34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06" t="s">
        <v>120</v>
      </c>
      <c r="B1" s="106"/>
      <c r="C1" s="106"/>
      <c r="D1" s="106"/>
      <c r="E1" s="106"/>
      <c r="F1" s="1"/>
    </row>
    <row r="2" spans="1:6" ht="15" x14ac:dyDescent="0.25">
      <c r="A2" s="107" t="s">
        <v>121</v>
      </c>
      <c r="B2" s="107"/>
      <c r="C2" s="107"/>
      <c r="D2" s="107"/>
      <c r="E2" s="107"/>
      <c r="F2" s="1"/>
    </row>
    <row r="3" spans="1:6" ht="15" x14ac:dyDescent="0.25">
      <c r="A3" s="107" t="s">
        <v>155</v>
      </c>
      <c r="B3" s="107"/>
      <c r="C3" s="107"/>
      <c r="D3" s="107"/>
      <c r="E3" s="107"/>
      <c r="F3" s="1"/>
    </row>
    <row r="4" spans="1:6" ht="15" x14ac:dyDescent="0.25">
      <c r="A4" s="107" t="s">
        <v>122</v>
      </c>
      <c r="B4" s="107"/>
      <c r="C4" s="107"/>
      <c r="D4" s="107"/>
      <c r="E4" s="107"/>
      <c r="F4" s="1"/>
    </row>
    <row r="5" spans="1:6" ht="23.25" customHeight="1" x14ac:dyDescent="0.2">
      <c r="A5" s="105" t="s">
        <v>152</v>
      </c>
      <c r="B5" s="105"/>
      <c r="C5" s="105"/>
      <c r="D5" s="105"/>
      <c r="E5" s="105"/>
      <c r="F5" s="1"/>
    </row>
    <row r="6" spans="1:6" x14ac:dyDescent="0.2">
      <c r="A6" s="105" t="s">
        <v>123</v>
      </c>
      <c r="B6" s="105"/>
      <c r="C6" s="105"/>
      <c r="D6" s="105"/>
      <c r="E6" s="105"/>
      <c r="F6" s="1"/>
    </row>
    <row r="7" spans="1:6" ht="22.5" customHeight="1" x14ac:dyDescent="0.2">
      <c r="A7" s="105" t="s">
        <v>153</v>
      </c>
      <c r="B7" s="105"/>
      <c r="C7" s="105"/>
      <c r="D7" s="105"/>
      <c r="E7" s="105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07" t="s">
        <v>3</v>
      </c>
      <c r="B16" s="107"/>
      <c r="C16" s="107"/>
      <c r="D16" s="107"/>
      <c r="E16" s="107"/>
      <c r="F16" s="1"/>
    </row>
    <row r="17" spans="1:3" x14ac:dyDescent="0.2">
      <c r="A17" s="5"/>
    </row>
    <row r="18" spans="1:3" x14ac:dyDescent="0.2">
      <c r="A18" s="105" t="s">
        <v>4</v>
      </c>
      <c r="B18" s="105"/>
      <c r="C18" s="2" t="s">
        <v>154</v>
      </c>
    </row>
    <row r="19" spans="1:3" x14ac:dyDescent="0.2">
      <c r="A19" s="5"/>
    </row>
    <row r="20" spans="1:3" x14ac:dyDescent="0.2">
      <c r="A20" s="105" t="s">
        <v>5</v>
      </c>
      <c r="B20" s="105"/>
      <c r="C20" s="3" t="s">
        <v>150</v>
      </c>
    </row>
    <row r="21" spans="1:3" x14ac:dyDescent="0.2">
      <c r="A21" s="5"/>
    </row>
    <row r="22" spans="1:3" x14ac:dyDescent="0.2">
      <c r="A22" s="105" t="s">
        <v>6</v>
      </c>
      <c r="B22" s="105"/>
      <c r="C22" s="2" t="s">
        <v>130</v>
      </c>
    </row>
    <row r="23" spans="1:3" x14ac:dyDescent="0.2">
      <c r="A23" s="5"/>
    </row>
    <row r="24" spans="1:3" x14ac:dyDescent="0.2">
      <c r="A24" s="105" t="s">
        <v>7</v>
      </c>
      <c r="B24" s="105"/>
      <c r="C24" s="2" t="s">
        <v>130</v>
      </c>
    </row>
    <row r="25" spans="1:3" x14ac:dyDescent="0.2">
      <c r="A25" s="5"/>
    </row>
    <row r="26" spans="1:3" x14ac:dyDescent="0.2">
      <c r="A26" s="105" t="s">
        <v>8</v>
      </c>
      <c r="B26" s="105"/>
      <c r="C26" s="4">
        <v>2466132221</v>
      </c>
    </row>
    <row r="27" spans="1:3" x14ac:dyDescent="0.2">
      <c r="A27" s="5"/>
    </row>
    <row r="28" spans="1:3" x14ac:dyDescent="0.2">
      <c r="A28" s="105" t="s">
        <v>9</v>
      </c>
      <c r="B28" s="105"/>
      <c r="C28" s="3">
        <v>246750001</v>
      </c>
    </row>
    <row r="29" spans="1:3" x14ac:dyDescent="0.2">
      <c r="A29" s="5"/>
    </row>
    <row r="30" spans="1:3" x14ac:dyDescent="0.2">
      <c r="A30" s="105" t="s">
        <v>10</v>
      </c>
      <c r="B30" s="105"/>
      <c r="C30" s="2" t="s">
        <v>129</v>
      </c>
    </row>
    <row r="31" spans="1:3" x14ac:dyDescent="0.2">
      <c r="A31" s="5"/>
    </row>
    <row r="32" spans="1:3" ht="15" x14ac:dyDescent="0.25">
      <c r="A32" s="105" t="s">
        <v>11</v>
      </c>
      <c r="B32" s="105"/>
      <c r="C32" s="10" t="s">
        <v>136</v>
      </c>
    </row>
    <row r="33" spans="1:8" x14ac:dyDescent="0.2">
      <c r="A33" s="5"/>
    </row>
    <row r="34" spans="1:8" x14ac:dyDescent="0.2">
      <c r="A34" s="105" t="s">
        <v>12</v>
      </c>
      <c r="B34" s="105"/>
      <c r="C34" s="2" t="s">
        <v>131</v>
      </c>
    </row>
    <row r="35" spans="1:8" x14ac:dyDescent="0.2">
      <c r="A35" s="5"/>
    </row>
    <row r="36" spans="1:8" x14ac:dyDescent="0.2">
      <c r="A36" s="105" t="s">
        <v>13</v>
      </c>
      <c r="B36" s="105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07" t="s">
        <v>15</v>
      </c>
      <c r="B46" s="107"/>
      <c r="C46" s="107"/>
      <c r="D46" s="107"/>
      <c r="E46" s="107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112"/>
      <c r="B148" s="112"/>
      <c r="C148" s="112"/>
      <c r="D148" s="112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113" t="s">
        <v>112</v>
      </c>
      <c r="B159" s="113"/>
      <c r="C159" s="113"/>
      <c r="D159" s="113"/>
      <c r="E159" s="113"/>
      <c r="F159" s="1"/>
    </row>
    <row r="160" spans="1:9" ht="51.75" customHeight="1" thickBot="1" x14ac:dyDescent="0.25">
      <c r="A160" s="114" t="s">
        <v>16</v>
      </c>
      <c r="B160" s="114" t="s">
        <v>17</v>
      </c>
      <c r="C160" s="114" t="s">
        <v>18</v>
      </c>
      <c r="D160" s="108" t="s">
        <v>19</v>
      </c>
      <c r="E160" s="109"/>
      <c r="F160" s="108" t="s">
        <v>157</v>
      </c>
      <c r="G160" s="109"/>
      <c r="H160" s="110" t="s">
        <v>20</v>
      </c>
      <c r="I160" s="111"/>
    </row>
    <row r="161" spans="1:9" ht="32.25" customHeight="1" thickBot="1" x14ac:dyDescent="0.25">
      <c r="A161" s="115"/>
      <c r="B161" s="115"/>
      <c r="C161" s="115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105"/>
      <c r="B171" s="105"/>
      <c r="C171" s="105"/>
      <c r="D171" s="105"/>
      <c r="E171" s="105"/>
      <c r="F171" s="105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06" t="s">
        <v>120</v>
      </c>
      <c r="B1" s="106"/>
      <c r="C1" s="106"/>
      <c r="D1" s="106"/>
      <c r="E1" s="106"/>
      <c r="F1" s="106"/>
    </row>
    <row r="2" spans="1:6" ht="15" x14ac:dyDescent="0.25">
      <c r="A2" s="107" t="s">
        <v>121</v>
      </c>
      <c r="B2" s="107"/>
      <c r="C2" s="107"/>
      <c r="D2" s="107"/>
      <c r="E2" s="107"/>
      <c r="F2" s="107"/>
    </row>
    <row r="3" spans="1:6" ht="15" x14ac:dyDescent="0.25">
      <c r="A3" s="107" t="s">
        <v>132</v>
      </c>
      <c r="B3" s="107"/>
      <c r="C3" s="107"/>
      <c r="D3" s="107"/>
      <c r="E3" s="107"/>
      <c r="F3" s="107"/>
    </row>
    <row r="4" spans="1:6" ht="15" x14ac:dyDescent="0.25">
      <c r="A4" s="107" t="s">
        <v>122</v>
      </c>
      <c r="B4" s="107"/>
      <c r="C4" s="107"/>
      <c r="D4" s="107"/>
      <c r="E4" s="107"/>
      <c r="F4" s="107"/>
    </row>
    <row r="5" spans="1:6" ht="23.25" customHeight="1" x14ac:dyDescent="0.2">
      <c r="A5" s="105" t="s">
        <v>133</v>
      </c>
      <c r="B5" s="105"/>
      <c r="C5" s="105"/>
      <c r="D5" s="105"/>
      <c r="E5" s="105"/>
      <c r="F5" s="105"/>
    </row>
    <row r="6" spans="1:6" x14ac:dyDescent="0.2">
      <c r="A6" s="105" t="s">
        <v>123</v>
      </c>
      <c r="B6" s="105"/>
      <c r="C6" s="105"/>
      <c r="D6" s="105"/>
      <c r="E6" s="105"/>
      <c r="F6" s="105"/>
    </row>
    <row r="7" spans="1:6" ht="22.5" customHeight="1" x14ac:dyDescent="0.2">
      <c r="A7" s="105" t="s">
        <v>134</v>
      </c>
      <c r="B7" s="105"/>
      <c r="C7" s="105"/>
      <c r="D7" s="105"/>
      <c r="E7" s="105"/>
      <c r="F7" s="105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107" t="s">
        <v>3</v>
      </c>
      <c r="B16" s="107"/>
      <c r="C16" s="107"/>
      <c r="D16" s="107"/>
      <c r="E16" s="107"/>
      <c r="F16" s="107"/>
    </row>
    <row r="17" spans="1:3" x14ac:dyDescent="0.2">
      <c r="A17" s="5"/>
    </row>
    <row r="18" spans="1:3" x14ac:dyDescent="0.2">
      <c r="A18" s="105" t="s">
        <v>4</v>
      </c>
      <c r="B18" s="105"/>
      <c r="C18" s="2" t="s">
        <v>127</v>
      </c>
    </row>
    <row r="19" spans="1:3" x14ac:dyDescent="0.2">
      <c r="A19" s="5"/>
    </row>
    <row r="20" spans="1:3" x14ac:dyDescent="0.2">
      <c r="A20" s="105" t="s">
        <v>5</v>
      </c>
      <c r="B20" s="105"/>
      <c r="C20" s="3" t="s">
        <v>128</v>
      </c>
    </row>
    <row r="21" spans="1:3" x14ac:dyDescent="0.2">
      <c r="A21" s="5"/>
    </row>
    <row r="22" spans="1:3" x14ac:dyDescent="0.2">
      <c r="A22" s="105" t="s">
        <v>6</v>
      </c>
      <c r="B22" s="105"/>
      <c r="C22" s="2" t="s">
        <v>130</v>
      </c>
    </row>
    <row r="23" spans="1:3" x14ac:dyDescent="0.2">
      <c r="A23" s="5"/>
    </row>
    <row r="24" spans="1:3" x14ac:dyDescent="0.2">
      <c r="A24" s="105" t="s">
        <v>7</v>
      </c>
      <c r="B24" s="105"/>
      <c r="C24" s="2" t="s">
        <v>130</v>
      </c>
    </row>
    <row r="25" spans="1:3" x14ac:dyDescent="0.2">
      <c r="A25" s="5"/>
    </row>
    <row r="26" spans="1:3" x14ac:dyDescent="0.2">
      <c r="A26" s="105" t="s">
        <v>8</v>
      </c>
      <c r="B26" s="105"/>
      <c r="C26" s="4">
        <v>2466132221</v>
      </c>
    </row>
    <row r="27" spans="1:3" x14ac:dyDescent="0.2">
      <c r="A27" s="5"/>
    </row>
    <row r="28" spans="1:3" x14ac:dyDescent="0.2">
      <c r="A28" s="105" t="s">
        <v>9</v>
      </c>
      <c r="B28" s="105"/>
      <c r="C28" s="3">
        <v>246750001</v>
      </c>
    </row>
    <row r="29" spans="1:3" x14ac:dyDescent="0.2">
      <c r="A29" s="5"/>
    </row>
    <row r="30" spans="1:3" x14ac:dyDescent="0.2">
      <c r="A30" s="105" t="s">
        <v>10</v>
      </c>
      <c r="B30" s="105"/>
      <c r="C30" s="2" t="s">
        <v>129</v>
      </c>
    </row>
    <row r="31" spans="1:3" x14ac:dyDescent="0.2">
      <c r="A31" s="5"/>
    </row>
    <row r="32" spans="1:3" ht="15" x14ac:dyDescent="0.25">
      <c r="A32" s="105" t="s">
        <v>11</v>
      </c>
      <c r="B32" s="105"/>
      <c r="C32" s="10" t="s">
        <v>136</v>
      </c>
    </row>
    <row r="33" spans="1:10" x14ac:dyDescent="0.2">
      <c r="A33" s="5"/>
    </row>
    <row r="34" spans="1:10" x14ac:dyDescent="0.2">
      <c r="A34" s="105" t="s">
        <v>12</v>
      </c>
      <c r="B34" s="105"/>
      <c r="C34" s="2" t="s">
        <v>131</v>
      </c>
    </row>
    <row r="35" spans="1:10" x14ac:dyDescent="0.2">
      <c r="A35" s="5"/>
    </row>
    <row r="36" spans="1:10" x14ac:dyDescent="0.2">
      <c r="A36" s="105" t="s">
        <v>13</v>
      </c>
      <c r="B36" s="105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107" t="s">
        <v>15</v>
      </c>
      <c r="B46" s="107"/>
      <c r="C46" s="107"/>
      <c r="D46" s="107"/>
      <c r="E46" s="107"/>
      <c r="F46" s="107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16" t="s">
        <v>138</v>
      </c>
      <c r="F73" s="117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16" t="s">
        <v>138</v>
      </c>
      <c r="F74" s="117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16" t="s">
        <v>138</v>
      </c>
      <c r="F75" s="117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16" t="s">
        <v>138</v>
      </c>
      <c r="F76" s="117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16" t="s">
        <v>138</v>
      </c>
      <c r="F77" s="117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16" t="s">
        <v>138</v>
      </c>
      <c r="F78" s="117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16" t="s">
        <v>138</v>
      </c>
      <c r="F79" s="117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16" t="s">
        <v>138</v>
      </c>
      <c r="F80" s="117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16" t="s">
        <v>138</v>
      </c>
      <c r="F81" s="117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16" t="s">
        <v>138</v>
      </c>
      <c r="F82" s="117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16" t="s">
        <v>138</v>
      </c>
      <c r="F83" s="117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16" t="s">
        <v>138</v>
      </c>
      <c r="F84" s="117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16" t="s">
        <v>138</v>
      </c>
      <c r="F85" s="117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16" t="s">
        <v>138</v>
      </c>
      <c r="F86" s="117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16" t="s">
        <v>138</v>
      </c>
      <c r="F95" s="117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16" t="s">
        <v>138</v>
      </c>
      <c r="F96" s="117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16" t="s">
        <v>138</v>
      </c>
      <c r="F97" s="117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16" t="s">
        <v>138</v>
      </c>
      <c r="F98" s="117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16" t="s">
        <v>138</v>
      </c>
      <c r="F99" s="117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16" t="s">
        <v>138</v>
      </c>
      <c r="F100" s="117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12"/>
      <c r="B148" s="112"/>
      <c r="C148" s="112"/>
      <c r="D148" s="112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13" t="s">
        <v>112</v>
      </c>
      <c r="B159" s="113"/>
      <c r="C159" s="113"/>
      <c r="D159" s="113"/>
      <c r="E159" s="113"/>
      <c r="F159" s="113"/>
    </row>
    <row r="160" spans="1:10" ht="51.75" customHeight="1" thickBot="1" x14ac:dyDescent="0.25">
      <c r="A160" s="114" t="s">
        <v>16</v>
      </c>
      <c r="B160" s="114" t="s">
        <v>17</v>
      </c>
      <c r="C160" s="114" t="s">
        <v>18</v>
      </c>
      <c r="D160" s="110" t="s">
        <v>19</v>
      </c>
      <c r="E160" s="111"/>
      <c r="F160" s="118" t="s">
        <v>124</v>
      </c>
      <c r="G160" s="111"/>
      <c r="H160" s="110" t="s">
        <v>20</v>
      </c>
      <c r="I160" s="111"/>
    </row>
    <row r="161" spans="1:9" ht="32.25" customHeight="1" thickBot="1" x14ac:dyDescent="0.25">
      <c r="A161" s="115"/>
      <c r="B161" s="115"/>
      <c r="C161" s="115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105"/>
      <c r="B171" s="105"/>
      <c r="C171" s="105"/>
      <c r="D171" s="105"/>
      <c r="E171" s="105"/>
      <c r="F171" s="105"/>
      <c r="G171" s="105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2020</vt:lpstr>
      <vt:lpstr>2019</vt:lpstr>
      <vt:lpstr>2015</vt:lpstr>
      <vt:lpstr>Лист1</vt:lpstr>
      <vt:lpstr>'2015'!sub_10100</vt:lpstr>
      <vt:lpstr>'2019'!sub_10100</vt:lpstr>
      <vt:lpstr>'2020'!sub_10100</vt:lpstr>
      <vt:lpstr>'2015'!sub_10200</vt:lpstr>
      <vt:lpstr>'2019'!sub_10200</vt:lpstr>
      <vt:lpstr>'2020'!sub_10200</vt:lpstr>
      <vt:lpstr>'2015'!sub_10300</vt:lpstr>
      <vt:lpstr>'2019'!sub_10300</vt:lpstr>
      <vt:lpstr>'2020'!sub_10300</vt:lpstr>
      <vt:lpstr>'2015'!sub_10311</vt:lpstr>
      <vt:lpstr>'2019'!sub_10311</vt:lpstr>
      <vt:lpstr>'2020'!sub_10311</vt:lpstr>
      <vt:lpstr>'2015'!sub_10500</vt:lpstr>
      <vt:lpstr>'2019'!sub_10500</vt:lpstr>
      <vt:lpstr>'2020'!sub_10500</vt:lpstr>
      <vt:lpstr>'2015'!sub_10511</vt:lpstr>
      <vt:lpstr>'2019'!sub_10511</vt:lpstr>
      <vt:lpstr>'2020'!sub_10511</vt:lpstr>
      <vt:lpstr>'2015'!Область_печати</vt:lpstr>
      <vt:lpstr>'2019'!Область_печати</vt:lpstr>
      <vt:lpstr>'2020'!Область_печати</vt:lpstr>
    </vt:vector>
  </TitlesOfParts>
  <Company>Красноярскэнергосбыт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2019-04-15T08:46:09Z</cp:lastPrinted>
  <dcterms:created xsi:type="dcterms:W3CDTF">2014-09-02T00:28:10Z</dcterms:created>
  <dcterms:modified xsi:type="dcterms:W3CDTF">2019-04-17T07:04:53Z</dcterms:modified>
</cp:coreProperties>
</file>