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ME\УРКК\_Общая\Зыль\Desktop\размещение инфо на сайте\Расчет коэффициента оплаты мощности для 1 ценовой\"/>
    </mc:Choice>
  </mc:AlternateContent>
  <bookViews>
    <workbookView xWindow="0" yWindow="0" windowWidth="28800" windowHeight="12330" tabRatio="725" activeTab="1"/>
  </bookViews>
  <sheets>
    <sheet name="05.2025" sheetId="2" r:id="rId1"/>
    <sheet name="01.24-05.24, 01.25-02.25" sheetId="4" r:id="rId2"/>
  </sheets>
  <definedNames>
    <definedName name="_xlnm.Print_Area" localSheetId="1">'01.24-05.24, 01.25-02.25'!$A$1:$E$31</definedName>
    <definedName name="_xlnm.Print_Area" localSheetId="0">'05.2025'!$A$1:$E$20</definedName>
  </definedNames>
  <calcPr calcId="162913" fullPrecision="0"/>
</workbook>
</file>

<file path=xl/calcChain.xml><?xml version="1.0" encoding="utf-8"?>
<calcChain xmlns="http://schemas.openxmlformats.org/spreadsheetml/2006/main">
  <c r="E29" i="4" l="1"/>
  <c r="E14" i="2" l="1"/>
  <c r="E16" i="2" s="1"/>
  <c r="E19" i="2" s="1"/>
  <c r="E28" i="4" l="1"/>
  <c r="E30" i="4" l="1"/>
</calcChain>
</file>

<file path=xl/sharedStrings.xml><?xml version="1.0" encoding="utf-8"?>
<sst xmlns="http://schemas.openxmlformats.org/spreadsheetml/2006/main" count="92" uniqueCount="53">
  <si>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</si>
  <si>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</si>
  <si>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</si>
  <si>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</si>
  <si>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</si>
  <si>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</si>
  <si>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</si>
  <si>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</si>
  <si>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</si>
  <si>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</si>
  <si>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</si>
  <si>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</si>
  <si>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</si>
  <si>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</si>
  <si>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</si>
  <si>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</si>
  <si>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</si>
  <si>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</si>
  <si>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</si>
  <si>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</si>
  <si>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</si>
  <si>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</si>
  <si>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</si>
  <si>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(5=(1-3)*2)/4)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</si>
  <si>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</si>
  <si>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</si>
  <si>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май</t>
  </si>
  <si>
    <t>2025 года</t>
  </si>
  <si>
    <r>
      <rPr>
        <sz val="20"/>
        <rFont val="Cambria"/>
        <family val="1"/>
        <charset val="204"/>
      </rPr>
      <t>(</t>
    </r>
    <r>
      <rPr>
        <vertAlign val="superscript"/>
        <sz val="20"/>
        <rFont val="Cambria"/>
        <family val="1"/>
        <charset val="204"/>
      </rPr>
      <t xml:space="preserve">  </t>
    </r>
    <r>
      <rPr>
        <sz val="20"/>
        <rFont val="Cambria"/>
        <family val="1"/>
        <charset val="204"/>
      </rPr>
      <t xml:space="preserve">λ </t>
    </r>
    <r>
      <rPr>
        <vertAlign val="subscript"/>
        <sz val="11"/>
        <rFont val="Cambria"/>
        <family val="1"/>
        <charset val="204"/>
      </rPr>
      <t>05-2025</t>
    </r>
    <r>
      <rPr>
        <vertAlign val="superscript"/>
        <sz val="26"/>
        <rFont val="Cambria"/>
        <family val="1"/>
        <charset val="204"/>
      </rPr>
      <t xml:space="preserve"> </t>
    </r>
    <r>
      <rPr>
        <sz val="20"/>
        <rFont val="Cambria"/>
        <family val="1"/>
        <charset val="204"/>
      </rPr>
      <t>)</t>
    </r>
  </si>
  <si>
    <t>Расчёт величины изменения средневзвешенной нерегулируемой цены на электрическую энергию (мощность) за расчетный период (май 2025 г.) , используемой в расчете средневзвешенной нерегулируемой цены на электрическую энергию (мощность) и связанной с учетом данных за предыдущие расчетные периоды (январь 2024 г. - май 2024 г., январь 2025 г. - февраль 2025 г. )</t>
  </si>
  <si>
    <t>Средневзвешенная нерегулируемая цена на электрическую энергию (мощность) за предыдущий расчетный период (январь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</si>
  <si>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(январь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</si>
  <si>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(январь 2024 г.)</t>
  </si>
  <si>
    <t>Средневзвешенная нерегулируемая цена на электрическую энергию (мощность) за предыдущий расчетный период (февраль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</si>
  <si>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(февраль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</si>
  <si>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(февраль 2024 г.)</t>
  </si>
  <si>
    <t>Средневзвешенная нерегулируемая цена на электрическую энергию (мощность) за предыдущий расчетный период (март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</si>
  <si>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(март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</si>
  <si>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(март 2024 г.)</t>
  </si>
  <si>
    <t>Средневзвешенная нерегулируемая цена на электрическую энергию (мощность) за предыдущий расчетный период (апрель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</si>
  <si>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(апрель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</si>
  <si>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(апрель 2024 г.)</t>
  </si>
  <si>
    <t>Средневзвешенная нерегулируемая цена на электрическую энергию (мощность) за предыдущий расчетный период (май 2024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</si>
  <si>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(май 2024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</si>
  <si>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(май 2024 г.)</t>
  </si>
  <si>
    <t>Средневзвешенная нерегулируемая цена на электрическую энергию (мощность) за предыдущий расчетный период (январь 2025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</si>
  <si>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(январь 2025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</si>
  <si>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(январь 2025 г.)</t>
  </si>
  <si>
    <t>Средневзвешенная нерегулируемая цена на электрическую энергию (мощность) за предыдущий расчетный период (февраль 2025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</si>
  <si>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(февраль 2025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</si>
  <si>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(февраль 2025 г.)</t>
  </si>
  <si>
    <t>Сумма объемов потребления электрической энергии за расчетный период (май 2025 г.) потребителями (покупателями), осуществляющими расчеты по первой ценовой категории</t>
  </si>
  <si>
    <t>ИТОГО величина изменения средневзвешенной нерегулируемой цены на электрическую энергию (мощность) за расчетный период (май 2025 г.) , используемая в расчете средневзвешенной нерегулируемой цены на электрическую энергию (мощность) , связанная с учетом данных за предыдущие расчетные периоды (январь 2024 г. - май 2024 г., январь 2025 г. - февраль 2025 г.) - (МИН (5;6))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</si>
</sst>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#,##0.000000000000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mbria"/>
      <family val="1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  <font>
      <sz val="12"/>
      <name val="Cambria"/>
      <family val="1"/>
      <charset val="204"/>
    </font>
    <font>
      <sz val="11"/>
      <name val="Cambria"/>
      <family val="1"/>
      <charset val="204"/>
    </font>
    <font>
      <sz val="14"/>
      <name val="Cambria"/>
      <family val="1"/>
      <charset val="204"/>
    </font>
    <font>
      <vertAlign val="superscript"/>
      <sz val="16"/>
      <name val="Cambria"/>
      <family val="1"/>
      <charset val="204"/>
    </font>
    <font>
      <sz val="20"/>
      <name val="Cambria"/>
      <family val="1"/>
      <charset val="204"/>
    </font>
    <font>
      <vertAlign val="superscript"/>
      <sz val="20"/>
      <name val="Cambria"/>
      <family val="1"/>
      <charset val="204"/>
    </font>
    <font>
      <vertAlign val="subscript"/>
      <sz val="11"/>
      <name val="Cambria"/>
      <family val="1"/>
      <charset val="204"/>
    </font>
    <font>
      <vertAlign val="superscript"/>
      <sz val="26"/>
      <name val="Cambria"/>
      <family val="1"/>
      <charset val="204"/>
    </font>
    <font>
      <b/>
      <sz val="12"/>
      <name val="Cambria"/>
      <family val="1"/>
      <charset val="204"/>
    </font>
    <font>
      <sz val="11"/>
      <name val="Calibri"/>
      <family val="2"/>
      <charset val="204"/>
      <scheme val="minor"/>
    </font>
    <font>
      <i/>
      <sz val="16"/>
      <name val="Cambria"/>
      <family val="1"/>
      <charset val="204"/>
    </font>
    <font>
      <sz val="11"/>
      <name val="Cambria Math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166" fontId="3" fillId="2" borderId="2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4" fontId="3" fillId="2" borderId="1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/>
    </xf>
    <xf numFmtId="0" fontId="6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6" fillId="2" borderId="0" xfId="0" applyFont="1" applyFill="1" applyBorder="1"/>
    <xf numFmtId="0" fontId="15" fillId="2" borderId="0" xfId="0" applyFont="1" applyFill="1"/>
    <xf numFmtId="0" fontId="4" fillId="2" borderId="2" xfId="0" applyFont="1" applyFill="1" applyBorder="1" applyAlignment="1">
      <alignment vertical="center" wrapText="1"/>
    </xf>
    <xf numFmtId="4" fontId="3" fillId="2" borderId="2" xfId="0" applyNumberFormat="1" applyFont="1" applyFill="1" applyBorder="1"/>
    <xf numFmtId="0" fontId="16" fillId="2" borderId="0" xfId="0" applyFont="1" applyFill="1"/>
    <xf numFmtId="164" fontId="1" fillId="2" borderId="0" xfId="1" applyNumberFormat="1" applyFont="1" applyFill="1" applyAlignment="1">
      <alignment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435</xdr:row>
          <xdr:rowOff>161925</xdr:rowOff>
        </xdr:from>
        <xdr:to>
          <xdr:col>3</xdr:col>
          <xdr:colOff>552450</xdr:colOff>
          <xdr:row>437</xdr:row>
          <xdr:rowOff>57150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11723</xdr:colOff>
      <xdr:row>5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908314" y="303207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908314" y="303207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6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2075583</xdr:colOff>
      <xdr:row>1</xdr:row>
      <xdr:rowOff>121227</xdr:rowOff>
    </xdr:from>
    <xdr:ext cx="1613189" cy="3394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05−2025</m:t>
                        </m:r>
                      </m:sub>
                      <m:sup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  перерасчёт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05−2025)^(ЭМ,   перерасчёт)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3391766</xdr:colOff>
      <xdr:row>7</xdr:row>
      <xdr:rowOff>166255</xdr:rowOff>
    </xdr:from>
    <xdr:ext cx="65" cy="172227"/>
    <xdr:sp macro="" textlink="">
      <xdr:nvSpPr>
        <xdr:cNvPr id="5" name="TextBox 4"/>
        <xdr:cNvSpPr txBox="1"/>
      </xdr:nvSpPr>
      <xdr:spPr>
        <a:xfrm>
          <a:off x="3772766" y="45650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7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58015</xdr:colOff>
      <xdr:row>26</xdr:row>
      <xdr:rowOff>183574</xdr:rowOff>
    </xdr:from>
    <xdr:ext cx="1353628" cy="3186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Э, 1ЦК</m:t>
                        </m:r>
                      </m:sup>
                    </m:sSubSup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05−2025)^(Э, 1ЦК)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222538</xdr:colOff>
      <xdr:row>27</xdr:row>
      <xdr:rowOff>122958</xdr:rowOff>
    </xdr:from>
    <xdr:ext cx="825212" cy="3186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05−2025)^ЭМ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467592</xdr:colOff>
      <xdr:row>28</xdr:row>
      <xdr:rowOff>77933</xdr:rowOff>
    </xdr:from>
    <xdr:ext cx="2277340" cy="277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0,1∗(Ц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  <m: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СВНЦМ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0,1∗(Ц〗_(05−2025)^СВНЦЭ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+" 〖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λ∗Ц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05−2025)^СВНЦМ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127289</xdr:colOff>
      <xdr:row>29</xdr:row>
      <xdr:rowOff>418234</xdr:rowOff>
    </xdr:from>
    <xdr:ext cx="859847" cy="566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05−2025)^(ЭМ, 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8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3414746" y="3447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3414746" y="3447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9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487017" y="4313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487017" y="4313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10</xdr:row>
      <xdr:rowOff>166255</xdr:rowOff>
    </xdr:from>
    <xdr:ext cx="65" cy="172227"/>
    <xdr:sp macro="" textlink="">
      <xdr:nvSpPr>
        <xdr:cNvPr id="14" name="TextBox 13"/>
        <xdr:cNvSpPr txBox="1"/>
      </xdr:nvSpPr>
      <xdr:spPr>
        <a:xfrm>
          <a:off x="3399559" y="506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10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3608243" y="5006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3608243" y="5006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11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3414746" y="56384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3414746" y="56384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12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3487017" y="65047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3487017" y="65047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13</xdr:row>
      <xdr:rowOff>166255</xdr:rowOff>
    </xdr:from>
    <xdr:ext cx="65" cy="172227"/>
    <xdr:sp macro="" textlink="">
      <xdr:nvSpPr>
        <xdr:cNvPr id="18" name="TextBox 17"/>
        <xdr:cNvSpPr txBox="1"/>
      </xdr:nvSpPr>
      <xdr:spPr>
        <a:xfrm>
          <a:off x="3399559" y="725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13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3608243" y="71974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3608243" y="71974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14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3414746" y="78292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3414746" y="78292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15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3487017" y="86954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3487017" y="86954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16</xdr:row>
      <xdr:rowOff>166255</xdr:rowOff>
    </xdr:from>
    <xdr:ext cx="65" cy="172227"/>
    <xdr:sp macro="" textlink="">
      <xdr:nvSpPr>
        <xdr:cNvPr id="22" name="TextBox 21"/>
        <xdr:cNvSpPr txBox="1"/>
      </xdr:nvSpPr>
      <xdr:spPr>
        <a:xfrm>
          <a:off x="3399559" y="9448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16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3608243" y="93881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3608243" y="93881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17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3414746" y="10019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3414746" y="10019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05−2024)^(СВНЦЭМ_перерасчёт)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18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3487017" y="10886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3487017" y="10886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05−2024)^(Э_перерасчёт,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19</xdr:row>
      <xdr:rowOff>166255</xdr:rowOff>
    </xdr:from>
    <xdr:ext cx="65" cy="172227"/>
    <xdr:sp macro="" textlink="">
      <xdr:nvSpPr>
        <xdr:cNvPr id="26" name="TextBox 25"/>
        <xdr:cNvSpPr txBox="1"/>
      </xdr:nvSpPr>
      <xdr:spPr>
        <a:xfrm>
          <a:off x="3399559" y="1163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19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/>
            <xdr:cNvSpPr txBox="1"/>
          </xdr:nvSpPr>
          <xdr:spPr>
            <a:xfrm>
              <a:off x="3608243" y="11578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3608243" y="11578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05−2024)^СВНЦЭМ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23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/>
            <xdr:cNvSpPr txBox="1"/>
          </xdr:nvSpPr>
          <xdr:spPr>
            <a:xfrm>
              <a:off x="3414746" y="12210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3414746" y="12210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02−2025)^(СВНЦЭМ_перерасчёт)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24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3487017" y="13076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3487017" y="13076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02−2025)^(Э_перерасчёт,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25</xdr:row>
      <xdr:rowOff>166255</xdr:rowOff>
    </xdr:from>
    <xdr:ext cx="65" cy="172227"/>
    <xdr:sp macro="" textlink="">
      <xdr:nvSpPr>
        <xdr:cNvPr id="30" name="TextBox 29"/>
        <xdr:cNvSpPr txBox="1"/>
      </xdr:nvSpPr>
      <xdr:spPr>
        <a:xfrm>
          <a:off x="3399559" y="13830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25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/>
            <xdr:cNvSpPr txBox="1"/>
          </xdr:nvSpPr>
          <xdr:spPr>
            <a:xfrm>
              <a:off x="3608243" y="13769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3608243" y="13769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02−2025)^СВНЦЭМ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20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3414746" y="14972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3414746" y="149729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01−2025)^(СВНЦЭМ_перерасчёт)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21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/>
            <xdr:cNvSpPr txBox="1"/>
          </xdr:nvSpPr>
          <xdr:spPr>
            <a:xfrm>
              <a:off x="3487017" y="15839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3487017" y="158392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01−2025)^(Э_перерасчёт,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22</xdr:row>
      <xdr:rowOff>166255</xdr:rowOff>
    </xdr:from>
    <xdr:ext cx="65" cy="172227"/>
    <xdr:sp macro="" textlink="">
      <xdr:nvSpPr>
        <xdr:cNvPr id="34" name="TextBox 33"/>
        <xdr:cNvSpPr txBox="1"/>
      </xdr:nvSpPr>
      <xdr:spPr>
        <a:xfrm>
          <a:off x="3399559" y="165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22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/>
            <xdr:cNvSpPr txBox="1"/>
          </xdr:nvSpPr>
          <xdr:spPr>
            <a:xfrm>
              <a:off x="3608243" y="16531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01−2025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3608243" y="165319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01−2025)^СВНЦЭМ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opLeftCell="A10" zoomScale="110" zoomScaleNormal="110" workbookViewId="0">
      <selection activeCell="I9" sqref="I9"/>
    </sheetView>
  </sheetViews>
  <sheetFormatPr defaultRowHeight="14.25" x14ac:dyDescent="0.2"/>
  <cols>
    <col min="1" max="1" width="3.85546875" style="2" customWidth="1"/>
    <col min="2" max="2" width="46.28515625" style="2" customWidth="1"/>
    <col min="3" max="3" width="14.5703125" style="2" customWidth="1"/>
    <col min="4" max="4" width="10.42578125" style="2" customWidth="1"/>
    <col min="5" max="5" width="21.42578125" style="2" customWidth="1"/>
    <col min="6" max="16384" width="9.140625" style="2"/>
  </cols>
  <sheetData>
    <row r="1" spans="1:5" ht="29.25" customHeight="1" x14ac:dyDescent="0.25">
      <c r="A1" s="1" t="s">
        <v>10</v>
      </c>
    </row>
    <row r="2" spans="1:5" ht="3" customHeight="1" x14ac:dyDescent="0.25">
      <c r="A2" s="3"/>
    </row>
    <row r="3" spans="1:5" ht="27.75" customHeight="1" x14ac:dyDescent="0.45">
      <c r="A3" s="3"/>
      <c r="B3" s="4" t="s">
        <v>28</v>
      </c>
      <c r="D3" s="5" t="s">
        <v>26</v>
      </c>
      <c r="E3" s="6" t="s">
        <v>27</v>
      </c>
    </row>
    <row r="4" spans="1:5" s="9" customFormat="1" ht="26.25" customHeight="1" x14ac:dyDescent="0.25">
      <c r="A4" s="7" t="s">
        <v>14</v>
      </c>
      <c r="B4" s="7" t="s">
        <v>4</v>
      </c>
      <c r="C4" s="8" t="s">
        <v>18</v>
      </c>
      <c r="D4" s="8" t="s">
        <v>0</v>
      </c>
      <c r="E4" s="7" t="s">
        <v>5</v>
      </c>
    </row>
    <row r="5" spans="1:5" s="6" customFormat="1" ht="11.25" customHeight="1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5" ht="26.25" customHeight="1" x14ac:dyDescent="0.2">
      <c r="A6" s="11">
        <v>1</v>
      </c>
      <c r="B6" s="12" t="s">
        <v>20</v>
      </c>
      <c r="C6" s="13"/>
      <c r="D6" s="14" t="s">
        <v>3</v>
      </c>
      <c r="E6" s="15">
        <v>1327.23</v>
      </c>
    </row>
    <row r="7" spans="1:5" ht="25.5" customHeight="1" x14ac:dyDescent="0.2">
      <c r="A7" s="11">
        <v>2</v>
      </c>
      <c r="B7" s="12" t="s">
        <v>6</v>
      </c>
      <c r="C7" s="13"/>
      <c r="D7" s="14" t="s">
        <v>3</v>
      </c>
      <c r="E7" s="15">
        <v>2.8290000000000002</v>
      </c>
    </row>
    <row r="8" spans="1:5" ht="33.75" customHeight="1" x14ac:dyDescent="0.2">
      <c r="A8" s="16">
        <v>3</v>
      </c>
      <c r="B8" s="12" t="s">
        <v>9</v>
      </c>
      <c r="C8" s="13"/>
      <c r="D8" s="14" t="s">
        <v>3</v>
      </c>
      <c r="E8" s="15">
        <v>330.74700000000001</v>
      </c>
    </row>
    <row r="9" spans="1:5" ht="69.75" customHeight="1" x14ac:dyDescent="0.2">
      <c r="A9" s="16">
        <v>4</v>
      </c>
      <c r="B9" s="12" t="s">
        <v>21</v>
      </c>
      <c r="C9" s="13"/>
      <c r="D9" s="14" t="s">
        <v>3</v>
      </c>
      <c r="E9" s="15">
        <v>468.26</v>
      </c>
    </row>
    <row r="10" spans="1:5" ht="24" customHeight="1" x14ac:dyDescent="0.2">
      <c r="A10" s="16">
        <v>5</v>
      </c>
      <c r="B10" s="12" t="s">
        <v>19</v>
      </c>
      <c r="C10" s="13"/>
      <c r="D10" s="14" t="s">
        <v>2</v>
      </c>
      <c r="E10" s="15">
        <v>894863.46100000001</v>
      </c>
    </row>
    <row r="11" spans="1:5" ht="26.25" customHeight="1" x14ac:dyDescent="0.2">
      <c r="A11" s="16">
        <v>6</v>
      </c>
      <c r="B11" s="12" t="s">
        <v>7</v>
      </c>
      <c r="C11" s="13"/>
      <c r="D11" s="14" t="s">
        <v>2</v>
      </c>
      <c r="E11" s="15">
        <v>2521.8110000000001</v>
      </c>
    </row>
    <row r="12" spans="1:5" ht="42" customHeight="1" x14ac:dyDescent="0.2">
      <c r="A12" s="16">
        <v>7</v>
      </c>
      <c r="B12" s="12" t="s">
        <v>8</v>
      </c>
      <c r="C12" s="13"/>
      <c r="D12" s="14" t="s">
        <v>2</v>
      </c>
      <c r="E12" s="15">
        <v>240366.21900000001</v>
      </c>
    </row>
    <row r="13" spans="1:5" ht="72" customHeight="1" x14ac:dyDescent="0.2">
      <c r="A13" s="16">
        <v>8</v>
      </c>
      <c r="B13" s="12" t="s">
        <v>22</v>
      </c>
      <c r="C13" s="13"/>
      <c r="D13" s="14" t="s">
        <v>2</v>
      </c>
      <c r="E13" s="15">
        <v>292660</v>
      </c>
    </row>
    <row r="14" spans="1:5" ht="38.25" customHeight="1" x14ac:dyDescent="0.2">
      <c r="A14" s="16">
        <v>9</v>
      </c>
      <c r="B14" s="12" t="s">
        <v>24</v>
      </c>
      <c r="C14" s="13"/>
      <c r="D14" s="14" t="s">
        <v>16</v>
      </c>
      <c r="E14" s="17">
        <f>MAX(E6+E7-(E8+E9),0)/(E10+E11-(E12+E13))</f>
        <v>1.45749637789294E-3</v>
      </c>
    </row>
    <row r="15" spans="1:5" ht="26.25" customHeight="1" x14ac:dyDescent="0.2">
      <c r="A15" s="18">
        <v>10</v>
      </c>
      <c r="B15" s="19" t="s">
        <v>12</v>
      </c>
      <c r="D15" s="20" t="s">
        <v>11</v>
      </c>
      <c r="E15" s="21">
        <v>889447.79</v>
      </c>
    </row>
    <row r="16" spans="1:5" ht="47.25" customHeight="1" x14ac:dyDescent="0.2">
      <c r="A16" s="18">
        <v>11</v>
      </c>
      <c r="B16" s="22" t="s">
        <v>15</v>
      </c>
      <c r="C16" s="23"/>
      <c r="D16" s="20" t="s">
        <v>1</v>
      </c>
      <c r="E16" s="24">
        <f>E14*E15</f>
        <v>1296.3699999999999</v>
      </c>
    </row>
    <row r="17" spans="1:5" ht="48" customHeight="1" x14ac:dyDescent="0.2">
      <c r="A17" s="18">
        <v>12</v>
      </c>
      <c r="B17" s="19" t="s">
        <v>13</v>
      </c>
      <c r="C17" s="23"/>
      <c r="D17" s="20" t="s">
        <v>1</v>
      </c>
      <c r="E17" s="21">
        <v>1864.39</v>
      </c>
    </row>
    <row r="18" spans="1:5" ht="60.75" customHeight="1" x14ac:dyDescent="0.2">
      <c r="A18" s="18">
        <v>13</v>
      </c>
      <c r="B18" s="25" t="s">
        <v>17</v>
      </c>
      <c r="C18" s="23"/>
      <c r="D18" s="20" t="s">
        <v>1</v>
      </c>
      <c r="E18" s="21">
        <v>-1.42</v>
      </c>
    </row>
    <row r="19" spans="1:5" ht="51" customHeight="1" x14ac:dyDescent="0.2">
      <c r="A19" s="18">
        <v>14</v>
      </c>
      <c r="B19" s="19" t="s">
        <v>25</v>
      </c>
      <c r="C19" s="26"/>
      <c r="D19" s="20" t="s">
        <v>1</v>
      </c>
      <c r="E19" s="24">
        <f>E16+E17+E18</f>
        <v>3159.34</v>
      </c>
    </row>
    <row r="20" spans="1:5" x14ac:dyDescent="0.2">
      <c r="B20" s="27"/>
    </row>
    <row r="21" spans="1:5" x14ac:dyDescent="0.2">
      <c r="B21" s="28"/>
      <c r="C21" s="29"/>
      <c r="D21" s="29"/>
      <c r="E21" s="29"/>
    </row>
    <row r="22" spans="1:5" ht="29.25" customHeight="1" x14ac:dyDescent="0.2">
      <c r="B22" s="28"/>
      <c r="C22" s="29"/>
      <c r="D22" s="29"/>
      <c r="E22" s="29"/>
    </row>
    <row r="23" spans="1:5" ht="26.25" customHeight="1" x14ac:dyDescent="0.2">
      <c r="B23" s="28"/>
      <c r="C23" s="29"/>
      <c r="D23" s="29"/>
      <c r="E23" s="29"/>
    </row>
    <row r="24" spans="1:5" ht="15.75" customHeight="1" x14ac:dyDescent="0.2">
      <c r="B24" s="28"/>
      <c r="C24" s="29"/>
      <c r="D24" s="29"/>
      <c r="E24" s="29"/>
    </row>
    <row r="25" spans="1:5" ht="12.75" customHeight="1" x14ac:dyDescent="0.2">
      <c r="B25" s="28"/>
      <c r="C25" s="29"/>
      <c r="D25" s="29"/>
      <c r="E25" s="29"/>
    </row>
    <row r="26" spans="1:5" ht="27" customHeight="1" x14ac:dyDescent="0.2">
      <c r="B26" s="28"/>
      <c r="C26" s="29"/>
      <c r="D26" s="29"/>
      <c r="E26" s="29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M31"/>
  <sheetViews>
    <sheetView tabSelected="1" topLeftCell="A28" zoomScale="110" zoomScaleNormal="110" workbookViewId="0">
      <selection activeCell="A32" sqref="A32:XFD45"/>
    </sheetView>
  </sheetViews>
  <sheetFormatPr defaultRowHeight="15" x14ac:dyDescent="0.25"/>
  <cols>
    <col min="1" max="1" width="4.5703125" style="2" customWidth="1"/>
    <col min="2" max="2" width="46.42578125" style="2" customWidth="1"/>
    <col min="3" max="3" width="18" style="2" customWidth="1"/>
    <col min="4" max="4" width="10.5703125" style="2" customWidth="1"/>
    <col min="5" max="5" width="15.85546875" style="2" customWidth="1"/>
    <col min="6" max="6" width="14.85546875" style="32" bestFit="1" customWidth="1"/>
    <col min="7" max="13" width="9.140625" style="33"/>
    <col min="14" max="16384" width="9.140625" style="2"/>
  </cols>
  <sheetData>
    <row r="1" spans="1:6" ht="80.25" customHeight="1" x14ac:dyDescent="0.25">
      <c r="A1" s="30" t="s">
        <v>29</v>
      </c>
      <c r="B1" s="31"/>
      <c r="C1" s="31"/>
      <c r="D1" s="31"/>
      <c r="E1" s="31"/>
    </row>
    <row r="2" spans="1:6" ht="19.5" customHeight="1" x14ac:dyDescent="0.25">
      <c r="A2" s="3"/>
      <c r="E2" s="34"/>
    </row>
    <row r="3" spans="1:6" ht="19.5" customHeight="1" x14ac:dyDescent="0.3">
      <c r="A3" s="3"/>
      <c r="B3" s="35"/>
      <c r="D3" s="5"/>
      <c r="E3" s="6"/>
    </row>
    <row r="4" spans="1:6" ht="25.5" x14ac:dyDescent="0.25">
      <c r="A4" s="7" t="s">
        <v>14</v>
      </c>
      <c r="B4" s="7" t="s">
        <v>4</v>
      </c>
      <c r="C4" s="8" t="s">
        <v>18</v>
      </c>
      <c r="D4" s="8" t="s">
        <v>0</v>
      </c>
      <c r="E4" s="7" t="s">
        <v>5</v>
      </c>
    </row>
    <row r="5" spans="1:6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</row>
    <row r="6" spans="1:6" ht="48" x14ac:dyDescent="0.25">
      <c r="A6" s="16">
        <v>1</v>
      </c>
      <c r="B6" s="36" t="s">
        <v>30</v>
      </c>
      <c r="C6" s="13"/>
      <c r="D6" s="20" t="s">
        <v>1</v>
      </c>
      <c r="E6" s="37">
        <v>2360.83</v>
      </c>
    </row>
    <row r="7" spans="1:6" ht="79.5" customHeight="1" x14ac:dyDescent="3.5">
      <c r="A7" s="16">
        <v>2</v>
      </c>
      <c r="B7" s="36" t="s">
        <v>31</v>
      </c>
      <c r="C7" s="38"/>
      <c r="D7" s="14" t="s">
        <v>2</v>
      </c>
      <c r="E7" s="15">
        <v>557934.36</v>
      </c>
      <c r="F7" s="39"/>
    </row>
    <row r="8" spans="1:6" ht="36" x14ac:dyDescent="0.25">
      <c r="A8" s="16">
        <v>3</v>
      </c>
      <c r="B8" s="36" t="s">
        <v>32</v>
      </c>
      <c r="C8" s="26"/>
      <c r="D8" s="20" t="s">
        <v>1</v>
      </c>
      <c r="E8" s="37">
        <v>2360.8200000000002</v>
      </c>
    </row>
    <row r="9" spans="1:6" ht="48" x14ac:dyDescent="0.25">
      <c r="A9" s="16">
        <v>4</v>
      </c>
      <c r="B9" s="36" t="s">
        <v>33</v>
      </c>
      <c r="C9" s="13"/>
      <c r="D9" s="20" t="s">
        <v>1</v>
      </c>
      <c r="E9" s="37">
        <v>2500.63</v>
      </c>
    </row>
    <row r="10" spans="1:6" ht="79.5" customHeight="1" x14ac:dyDescent="3.5">
      <c r="A10" s="16">
        <v>5</v>
      </c>
      <c r="B10" s="36" t="s">
        <v>34</v>
      </c>
      <c r="C10" s="38"/>
      <c r="D10" s="14" t="s">
        <v>2</v>
      </c>
      <c r="E10" s="15">
        <v>531464.55900000001</v>
      </c>
      <c r="F10" s="39"/>
    </row>
    <row r="11" spans="1:6" ht="36" x14ac:dyDescent="0.25">
      <c r="A11" s="16">
        <v>6</v>
      </c>
      <c r="B11" s="36" t="s">
        <v>35</v>
      </c>
      <c r="C11" s="26"/>
      <c r="D11" s="20" t="s">
        <v>1</v>
      </c>
      <c r="E11" s="37">
        <v>2500.63</v>
      </c>
    </row>
    <row r="12" spans="1:6" ht="48" x14ac:dyDescent="0.25">
      <c r="A12" s="16">
        <v>7</v>
      </c>
      <c r="B12" s="36" t="s">
        <v>36</v>
      </c>
      <c r="C12" s="13"/>
      <c r="D12" s="20" t="s">
        <v>1</v>
      </c>
      <c r="E12" s="37">
        <v>2285.38</v>
      </c>
    </row>
    <row r="13" spans="1:6" ht="79.5" customHeight="1" x14ac:dyDescent="3.5">
      <c r="A13" s="16">
        <v>8</v>
      </c>
      <c r="B13" s="36" t="s">
        <v>37</v>
      </c>
      <c r="C13" s="38"/>
      <c r="D13" s="14" t="s">
        <v>2</v>
      </c>
      <c r="E13" s="15">
        <v>493749.37699999998</v>
      </c>
      <c r="F13" s="39"/>
    </row>
    <row r="14" spans="1:6" ht="36" x14ac:dyDescent="0.25">
      <c r="A14" s="16">
        <v>9</v>
      </c>
      <c r="B14" s="36" t="s">
        <v>38</v>
      </c>
      <c r="C14" s="26"/>
      <c r="D14" s="20" t="s">
        <v>1</v>
      </c>
      <c r="E14" s="37">
        <v>2285.37</v>
      </c>
    </row>
    <row r="15" spans="1:6" ht="48" x14ac:dyDescent="0.25">
      <c r="A15" s="16">
        <v>10</v>
      </c>
      <c r="B15" s="36" t="s">
        <v>39</v>
      </c>
      <c r="C15" s="13"/>
      <c r="D15" s="20" t="s">
        <v>1</v>
      </c>
      <c r="E15" s="37">
        <v>2308.77</v>
      </c>
    </row>
    <row r="16" spans="1:6" ht="79.5" customHeight="1" x14ac:dyDescent="3.5">
      <c r="A16" s="16">
        <v>11</v>
      </c>
      <c r="B16" s="36" t="s">
        <v>40</v>
      </c>
      <c r="C16" s="38"/>
      <c r="D16" s="14" t="s">
        <v>2</v>
      </c>
      <c r="E16" s="15">
        <v>393716.70600000001</v>
      </c>
      <c r="F16" s="39"/>
    </row>
    <row r="17" spans="1:6" ht="36" x14ac:dyDescent="0.25">
      <c r="A17" s="16">
        <v>12</v>
      </c>
      <c r="B17" s="36" t="s">
        <v>41</v>
      </c>
      <c r="C17" s="26"/>
      <c r="D17" s="20" t="s">
        <v>1</v>
      </c>
      <c r="E17" s="37">
        <v>2308.75</v>
      </c>
    </row>
    <row r="18" spans="1:6" ht="48" x14ac:dyDescent="0.25">
      <c r="A18" s="16">
        <v>13</v>
      </c>
      <c r="B18" s="36" t="s">
        <v>42</v>
      </c>
      <c r="C18" s="13"/>
      <c r="D18" s="20" t="s">
        <v>1</v>
      </c>
      <c r="E18" s="37">
        <v>2062.42</v>
      </c>
    </row>
    <row r="19" spans="1:6" ht="79.5" customHeight="1" x14ac:dyDescent="3.5">
      <c r="A19" s="16">
        <v>14</v>
      </c>
      <c r="B19" s="36" t="s">
        <v>43</v>
      </c>
      <c r="C19" s="38"/>
      <c r="D19" s="14" t="s">
        <v>2</v>
      </c>
      <c r="E19" s="15">
        <v>353082.13500000001</v>
      </c>
      <c r="F19" s="39"/>
    </row>
    <row r="20" spans="1:6" ht="36" x14ac:dyDescent="0.25">
      <c r="A20" s="16">
        <v>15</v>
      </c>
      <c r="B20" s="36" t="s">
        <v>44</v>
      </c>
      <c r="C20" s="26"/>
      <c r="D20" s="20" t="s">
        <v>1</v>
      </c>
      <c r="E20" s="37">
        <v>2062.39</v>
      </c>
    </row>
    <row r="21" spans="1:6" ht="48" x14ac:dyDescent="0.25">
      <c r="A21" s="16">
        <v>16</v>
      </c>
      <c r="B21" s="36" t="s">
        <v>45</v>
      </c>
      <c r="C21" s="13"/>
      <c r="D21" s="20" t="s">
        <v>1</v>
      </c>
      <c r="E21" s="37">
        <v>3005.35</v>
      </c>
    </row>
    <row r="22" spans="1:6" ht="79.5" customHeight="1" x14ac:dyDescent="3.5">
      <c r="A22" s="16">
        <v>17</v>
      </c>
      <c r="B22" s="36" t="s">
        <v>46</v>
      </c>
      <c r="C22" s="38"/>
      <c r="D22" s="14" t="s">
        <v>2</v>
      </c>
      <c r="E22" s="15">
        <v>555825.13</v>
      </c>
      <c r="F22" s="39"/>
    </row>
    <row r="23" spans="1:6" ht="36" x14ac:dyDescent="0.25">
      <c r="A23" s="16">
        <v>18</v>
      </c>
      <c r="B23" s="36" t="s">
        <v>47</v>
      </c>
      <c r="C23" s="26"/>
      <c r="D23" s="20" t="s">
        <v>1</v>
      </c>
      <c r="E23" s="37">
        <v>3005.82</v>
      </c>
    </row>
    <row r="24" spans="1:6" ht="48" x14ac:dyDescent="0.25">
      <c r="A24" s="16">
        <v>19</v>
      </c>
      <c r="B24" s="36" t="s">
        <v>48</v>
      </c>
      <c r="C24" s="13"/>
      <c r="D24" s="20" t="s">
        <v>1</v>
      </c>
      <c r="E24" s="37">
        <v>3307.76</v>
      </c>
    </row>
    <row r="25" spans="1:6" ht="79.5" customHeight="1" x14ac:dyDescent="3.5">
      <c r="A25" s="16">
        <v>20</v>
      </c>
      <c r="B25" s="36" t="s">
        <v>49</v>
      </c>
      <c r="C25" s="38"/>
      <c r="D25" s="14" t="s">
        <v>2</v>
      </c>
      <c r="E25" s="15">
        <v>489935.68300000002</v>
      </c>
      <c r="F25" s="39"/>
    </row>
    <row r="26" spans="1:6" ht="36" x14ac:dyDescent="0.25">
      <c r="A26" s="16">
        <v>21</v>
      </c>
      <c r="B26" s="36" t="s">
        <v>50</v>
      </c>
      <c r="C26" s="26"/>
      <c r="D26" s="20" t="s">
        <v>1</v>
      </c>
      <c r="E26" s="37">
        <v>3308.36</v>
      </c>
    </row>
    <row r="27" spans="1:6" ht="48" x14ac:dyDescent="0.25">
      <c r="A27" s="16">
        <v>22</v>
      </c>
      <c r="B27" s="36" t="s">
        <v>51</v>
      </c>
      <c r="C27" s="13"/>
      <c r="D27" s="14" t="s">
        <v>2</v>
      </c>
      <c r="E27" s="15">
        <v>371604.98100000003</v>
      </c>
    </row>
    <row r="28" spans="1:6" ht="51.75" customHeight="1" x14ac:dyDescent="0.25">
      <c r="A28" s="16">
        <v>23</v>
      </c>
      <c r="B28" s="36" t="s">
        <v>23</v>
      </c>
      <c r="C28" s="13"/>
      <c r="D28" s="20" t="s">
        <v>1</v>
      </c>
      <c r="E28" s="37">
        <f>((E6-E8)*E7+(E9-E11)*E10+(E12-E14)*E13+(E15-E17)*E16+(E18-E20)*E19+(E24-E26)*E25+(E21-E23)*E22)/E27</f>
        <v>-1.42</v>
      </c>
    </row>
    <row r="29" spans="1:6" ht="33" customHeight="1" x14ac:dyDescent="0.25">
      <c r="A29" s="16">
        <v>24</v>
      </c>
      <c r="B29" s="36"/>
      <c r="C29" s="13"/>
      <c r="D29" s="20" t="s">
        <v>1</v>
      </c>
      <c r="E29" s="15">
        <f>0.1*3160.76</f>
        <v>316.07600000000002</v>
      </c>
    </row>
    <row r="30" spans="1:6" ht="96" x14ac:dyDescent="0.25">
      <c r="A30" s="16">
        <v>25</v>
      </c>
      <c r="B30" s="36" t="s">
        <v>52</v>
      </c>
      <c r="C30" s="13"/>
      <c r="D30" s="20" t="s">
        <v>1</v>
      </c>
      <c r="E30" s="37">
        <f>MIN(E28,E29)</f>
        <v>-1.42</v>
      </c>
    </row>
    <row r="31" spans="1:6" x14ac:dyDescent="0.25">
      <c r="B31" s="28"/>
      <c r="C31" s="29"/>
      <c r="D31" s="29"/>
      <c r="E31" s="29"/>
    </row>
  </sheetData>
  <mergeCells count="1">
    <mergeCell ref="A1:E1"/>
  </mergeCells>
  <pageMargins left="0.70866141732283472" right="0" top="0.55118110236220474" bottom="0" header="0.11811023622047245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88" r:id="rId4">
          <objectPr defaultSize="0" autoPict="0" r:id="rId5">
            <anchor moveWithCells="1" sizeWithCells="1">
              <from>
                <xdr:col>2</xdr:col>
                <xdr:colOff>828675</xdr:colOff>
                <xdr:row>435</xdr:row>
                <xdr:rowOff>161925</xdr:rowOff>
              </from>
              <to>
                <xdr:col>3</xdr:col>
                <xdr:colOff>552450</xdr:colOff>
                <xdr:row>437</xdr:row>
                <xdr:rowOff>57150</xdr:rowOff>
              </to>
            </anchor>
          </objectPr>
        </oleObject>
      </mc:Choice>
      <mc:Fallback>
        <oleObject progId="Equation.3" shapeId="308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05.2025</vt:lpstr>
      <vt:lpstr>01.24-05.24, 01.25-02.25</vt:lpstr>
      <vt:lpstr>'01.24-05.24, 01.25-02.25'!Область_печати</vt:lpstr>
      <vt:lpstr>'05.2025'!Область_печати</vt:lpstr>
    </vt:vector>
  </TitlesOfParts>
  <Company>sbit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2025-06-13T09:00:59Z</dcterms:modified>
</cp:coreProperties>
</file>