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drawings/drawing2.xml" ContentType="application/vnd.openxmlformats-officedocument.drawing+xml"/>
  <Override PartName="/xl/embeddings/oleObject1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42024" sheetId="2" r:id="rId1"/>
    <sheet name="0122-1222" sheetId="4" r:id="rId2"/>
  </sheets>
  <definedNames>
    <definedName name="_xlnm.Print_Area" localSheetId="1">'0122-1222'!$A$1:$E$46</definedName>
    <definedName name="_xlnm.Print_Area" localSheetId="0">'042024'!$A$1:$E$20</definedName>
  </definedNames>
  <calcPr calcId="152511" fullPrecision="0"/>
</workbook>
</file>

<file path=xl/calcChain.xml><?xml version="1.0" encoding="utf-8"?>
<calcChain xmlns="http://schemas.openxmlformats.org/spreadsheetml/2006/main">
  <c r="E44" i="4" l="1"/>
  <c r="E14" i="2" l="1"/>
  <c r="E16" i="2" s="1"/>
  <c r="E19" i="2" s="1"/>
  <c r="E43" i="4" l="1"/>
  <c r="E45" i="4" l="1"/>
</calcChain>
</file>

<file path=xl/sharedStrings.xml><?xml version="1.0" encoding="utf-8"?>
<sst xmlns="http://schemas.openxmlformats.org/spreadsheetml/2006/main" count="122" uniqueCount="68">
  <si>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</si>
  <si>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</si>
  <si>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</si>
  <si>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</si>
  <si>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</si>
  <si>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</si>
  <si>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</si>
  <si>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</si>
  <si>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</si>
  <si>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</si>
  <si>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</si>
  <si>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</si>
  <si>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</si>
  <si>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</si>
  <si>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</si>
  <si>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</si>
  <si>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</si>
  <si>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</si>
  <si>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</si>
  <si>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</si>
  <si>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</si>
  <si>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</si>
  <si>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</si>
  <si>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Расчетная (вспомогательная) величина изменения средневзвешенной нерегулируемой цены на электрическую энергию (мощность) за расчетный период (5=(1-3)*2)/4)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</si>
  <si>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</si>
  <si>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</si>
  <si>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</si>
  <si>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t>апрель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</si>
  <si>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04-2024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</si>
  <si>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Расчёт величины изменения средневзвешенной нерегулируемой цены на электрическую энергию (мощность) за расчетный период (апрель 2024 г.) , используемой в расчете средневзвешенной нерегулируемой цены на электрическую энергию (мощность) и связанной с учетом данных за предыдущие расчетные периоды (январь 2022 г.-декабрь 2022 г.)</t>
  </si>
  <si>
    <t>Средневзвешенная нерегулируемая цена на электрическую энергию (мощность) за предыдущий расчетный период (январь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</si>
  <si>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(январь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</si>
  <si>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(январь 2022 г.)</t>
  </si>
  <si>
    <t>Средневзвешенная нерегулируемая цена на электрическую энергию (мощность) за предыдущий расчетный период (февраль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</si>
  <si>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(февраль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</si>
  <si>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(февраль 2022 г.)</t>
  </si>
  <si>
    <t>Средневзвешенная нерегулируемая цена на электрическую энергию (мощность) за предыдущий расчетный период (март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</si>
  <si>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(март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</si>
  <si>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(март 2022 г.)</t>
  </si>
  <si>
    <t>Средневзвешенная нерегулируемая цена на электрическую энергию (мощность) за предыдущий расчетный период (апрель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</si>
  <si>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(апрель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</si>
  <si>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(апрель 2022 г.)</t>
  </si>
  <si>
    <t>Средневзвешенная нерегулируемая цена на электрическую энергию (мощность) за предыдущий расчетный период (май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</si>
  <si>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(май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</si>
  <si>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(май 2022 г.)</t>
  </si>
  <si>
    <t>Средневзвешенная нерегулируемая цена на электрическую энергию (мощность) за предыдущий расчетный период (июнь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</si>
  <si>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(июнь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</si>
  <si>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(июнь 2022 г.)</t>
  </si>
  <si>
    <t>Средневзвешенная нерегулируемая цена на электрическую энергию (мощность) за предыдущий расчетный период (июль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</si>
  <si>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(июль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</si>
  <si>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(июль 2022 г.)</t>
  </si>
  <si>
    <t>Средневзвешенная нерегулируемая цена на электрическую энергию (мощность) за предыдущий расчетный период (август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</si>
  <si>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(август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</si>
  <si>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(август 2022 г.)</t>
  </si>
  <si>
    <t>Средневзвешенная нерегулируемая цена на электрическую энергию (мощность) за предыдущий расчетный период (сентябрь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</si>
  <si>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(сентябрь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</si>
  <si>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(сентябрь 2022 г.)</t>
  </si>
  <si>
    <t>Средневзвешенная нерегулируемая цена на электрическую энергию (мощность) за предыдущий расчетный период (октябрь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</si>
  <si>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(октябрь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</si>
  <si>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(октябрь 2022 г.)</t>
  </si>
  <si>
    <t>Средневзвешенная нерегулируемая цена на электрическую энергию (мощность) за предыдущий расчетный период (ноябрь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</si>
  <si>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(ноябрь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</si>
  <si>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(ноябрь 2022 г.)</t>
  </si>
  <si>
    <t>Средневзвешенная нерегулируемая цена на электрическую энергию (мощность) за предыдущий расчетный период (декабрь 2022 г.), определяемая с учетом данных, известных в расчетный период</t>
  </si>
  <si>
    <t>Сумма объемов потребления электрической энергии за предыдущий расчетный период (декабрь 2022 г.) потребителями (покупателями), осуществлявшими расчеты с гарантирующим поставщиком по первой ценовой категории, определенных с учетом данных, известных в расчетный период</t>
  </si>
  <si>
    <t>Средневзвешенная нерегулируемая цена на электрическую энергию (мощность) за предыдущий расчетный период (декабрь 2022 г.)</t>
  </si>
  <si>
    <t>Сумма объемов потребления электрической энергии за расчетный период (апрель 2024 г.) потребителями (покупателями), осуществляющими расчеты по первой ценовой категории</t>
  </si>
  <si>
    <t>ИТОГО величина изменения средневзвешенной нерегулируемой цены на электрическую энергию (мощность) за расчетный период (апрель 2024 г.) , используемая в расчете средневзвешенной нерегулируемой цены на электрическую энергию (мощность) , связанная с учетом данных за предыдущие расчетные периоды (январь 2022 г.-декабрь 2022 г.) - (МИН (5;6))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</si>
</sst>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6" formatCode="#,##0.00000000000000000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Cambria"/>
      <family val="1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name val="Cambria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mbria"/>
      <family val="1"/>
      <charset val="204"/>
    </font>
    <font>
      <sz val="14"/>
      <name val="Cambria"/>
      <family val="1"/>
      <charset val="204"/>
    </font>
    <font>
      <i/>
      <sz val="16"/>
      <name val="Cambria"/>
      <family val="1"/>
      <charset val="204"/>
    </font>
    <font>
      <sz val="11"/>
      <name val="Cambria Math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5" fillId="2" borderId="2" xfId="0" applyNumberFormat="1" applyFont="1" applyFill="1" applyBorder="1"/>
    <xf numFmtId="0" fontId="13" fillId="2" borderId="0" xfId="0" applyFont="1" applyFill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wrapText="1"/>
    </xf>
    <xf numFmtId="0" fontId="13" fillId="2" borderId="2" xfId="0" applyFont="1" applyFill="1" applyBorder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164" fontId="16" fillId="2" borderId="2" xfId="0" applyNumberFormat="1" applyFont="1" applyFill="1" applyBorder="1"/>
    <xf numFmtId="0" fontId="16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center"/>
    </xf>
    <xf numFmtId="166" fontId="5" fillId="2" borderId="2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4" fontId="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2" borderId="0" xfId="0" applyFont="1" applyFill="1"/>
    <xf numFmtId="4" fontId="16" fillId="2" borderId="2" xfId="0" applyNumberFormat="1" applyFont="1" applyFill="1" applyBorder="1"/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20" fillId="2" borderId="0" xfId="0" applyFont="1" applyFill="1"/>
    <xf numFmtId="0" fontId="17" fillId="2" borderId="0" xfId="0" applyFont="1" applyFill="1" applyBorder="1"/>
    <xf numFmtId="0" fontId="21" fillId="2" borderId="0" xfId="0" applyFont="1" applyFill="1"/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4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22" fillId="2" borderId="0" xfId="0" applyFont="1" applyFill="1"/>
    <xf numFmtId="0" fontId="14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top"/>
    </xf>
    <xf numFmtId="0" fontId="14" fillId="2" borderId="0" xfId="0" applyFont="1" applyFill="1" applyAlignment="1">
      <alignment wrapText="1"/>
    </xf>
    <xf numFmtId="0" fontId="14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828675</xdr:colOff>
          <xdr:row>452</xdr:row>
          <xdr:rowOff>161925</xdr:rowOff>
        </xdr:from>
        <xdr:to>
          <xdr:col>3</xdr:col>
          <xdr:colOff>552450</xdr:colOff>
          <xdr:row>454</xdr:row>
          <xdr:rowOff>57150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11723</xdr:colOff>
      <xdr:row>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3908314" y="303207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3980585" y="391564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2075583</xdr:colOff>
      <xdr:row>1</xdr:row>
      <xdr:rowOff>121227</xdr:rowOff>
    </xdr:from>
    <xdr:ext cx="1613189" cy="33943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6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6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  перерасчёт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378651" y="1835727"/>
              <a:ext cx="1613189" cy="33943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6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6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04−2024)^(ЭМ,   перерасчёт)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</xdr:col>
      <xdr:colOff>3391766</xdr:colOff>
      <xdr:row>7</xdr:row>
      <xdr:rowOff>166255</xdr:rowOff>
    </xdr:from>
    <xdr:ext cx="65" cy="172227"/>
    <xdr:sp macro="" textlink="">
      <xdr:nvSpPr>
        <xdr:cNvPr id="5" name="TextBox 4"/>
        <xdr:cNvSpPr txBox="1"/>
      </xdr:nvSpPr>
      <xdr:spPr>
        <a:xfrm>
          <a:off x="3772766" y="456507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01811" y="450445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01−2022)^СВНЦЭМ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58015</xdr:colOff>
      <xdr:row>41</xdr:row>
      <xdr:rowOff>183574</xdr:rowOff>
    </xdr:from>
    <xdr:ext cx="1353628" cy="31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Э, 1ЦК</m:t>
                        </m:r>
                      </m:sup>
                    </m:sSubSup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3461038" y="5543551"/>
              <a:ext cx="1353628" cy="31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04−2024)^(Э, 1ЦК)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222538</xdr:colOff>
      <xdr:row>42</xdr:row>
      <xdr:rowOff>122958</xdr:rowOff>
    </xdr:from>
    <xdr:ext cx="825212" cy="318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119129" y="5621481"/>
              <a:ext cx="825212" cy="318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467592</xdr:colOff>
      <xdr:row>43</xdr:row>
      <xdr:rowOff>77933</xdr:rowOff>
    </xdr:from>
    <xdr:ext cx="2277340" cy="2770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0,1∗(Ц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+</m:t>
                    </m:r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m:rPr>
                            <m:sty m:val="p"/>
                          </m:rP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λ</m:t>
                        </m:r>
                        <m:r>
                          <a:rPr lang="el-GR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СВНЦМ</m:t>
                        </m:r>
                      </m:sup>
                    </m:sSubSup>
                    <m:r>
                      <m:rPr>
                        <m:nor/>
                      </m:rPr>
                      <a:rPr lang="ru-RU" sz="1100">
                        <a:solidFill>
                          <a:schemeClr val="tx1"/>
                        </a:solidFill>
                        <a:effectLst/>
                        <a:latin typeface="+mn-lt"/>
                        <a:ea typeface="+mn-ea"/>
                        <a:cs typeface="+mn-cs"/>
                      </a:rPr>
                      <m:t>)</m:t>
                    </m:r>
                  </m:oMath>
                </m:oMathPara>
              </a14:m>
              <a:endParaRPr lang="ru-RU">
                <a:effectLst/>
              </a:endParaRPr>
            </a:p>
            <a:p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848592" y="6052706"/>
              <a:ext cx="2277340" cy="2770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0,1∗(Ц〗_(04−2024)^СВНЦЭ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+" 〖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λ∗Ц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04−2024)^СВНЦМ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endParaRPr lang="ru-RU">
                <a:effectLst/>
              </a:endParaRPr>
            </a:p>
            <a:p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127289</xdr:colOff>
      <xdr:row>44</xdr:row>
      <xdr:rowOff>418234</xdr:rowOff>
    </xdr:from>
    <xdr:ext cx="859847" cy="566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04−2024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ЭМ, 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30312" y="7353300"/>
              <a:ext cx="859847" cy="422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04−2024)^(ЭМ, 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3414746" y="344771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487017" y="431395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10</xdr:row>
      <xdr:rowOff>166255</xdr:rowOff>
    </xdr:from>
    <xdr:ext cx="65" cy="172227"/>
    <xdr:sp macro="" textlink="">
      <xdr:nvSpPr>
        <xdr:cNvPr id="14" name="TextBox 13"/>
        <xdr:cNvSpPr txBox="1"/>
      </xdr:nvSpPr>
      <xdr:spPr>
        <a:xfrm>
          <a:off x="3399559" y="5067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3608243" y="500668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02−2022)^СВНЦЭМ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11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3414746" y="5638465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12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487017" y="6504708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13</xdr:row>
      <xdr:rowOff>166255</xdr:rowOff>
    </xdr:from>
    <xdr:ext cx="65" cy="172227"/>
    <xdr:sp macro="" textlink="">
      <xdr:nvSpPr>
        <xdr:cNvPr id="18" name="TextBox 17"/>
        <xdr:cNvSpPr txBox="1"/>
      </xdr:nvSpPr>
      <xdr:spPr>
        <a:xfrm>
          <a:off x="3399559" y="73619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13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3608243" y="73013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03−2022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3608243" y="730134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03−2022)^СВНЦЭМ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14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3414746" y="78205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3414746" y="7820556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15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3487017" y="86867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3487017" y="8686799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16</xdr:row>
      <xdr:rowOff>166255</xdr:rowOff>
    </xdr:from>
    <xdr:ext cx="65" cy="172227"/>
    <xdr:sp macro="" textlink="">
      <xdr:nvSpPr>
        <xdr:cNvPr id="22" name="TextBox 21"/>
        <xdr:cNvSpPr txBox="1"/>
      </xdr:nvSpPr>
      <xdr:spPr>
        <a:xfrm>
          <a:off x="3399559" y="9544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16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3608243" y="9483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04−2022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3608243" y="9483436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04−2022)^СВНЦЭМ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17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3414746" y="10002647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3414746" y="10002647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18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487017" y="1086889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487017" y="10868890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19</xdr:row>
      <xdr:rowOff>166255</xdr:rowOff>
    </xdr:from>
    <xdr:ext cx="65" cy="172227"/>
    <xdr:sp macro="" textlink="">
      <xdr:nvSpPr>
        <xdr:cNvPr id="26" name="TextBox 25"/>
        <xdr:cNvSpPr txBox="1"/>
      </xdr:nvSpPr>
      <xdr:spPr>
        <a:xfrm>
          <a:off x="3399559" y="117261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19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3608243" y="11665527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05−2022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3608243" y="11665527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05−2022)^СВНЦЭМ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20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3414746" y="12184738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3414746" y="12184738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21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487017" y="1305098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487017" y="1305098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22</xdr:row>
      <xdr:rowOff>166255</xdr:rowOff>
    </xdr:from>
    <xdr:ext cx="65" cy="172227"/>
    <xdr:sp macro="" textlink="">
      <xdr:nvSpPr>
        <xdr:cNvPr id="30" name="TextBox 29"/>
        <xdr:cNvSpPr txBox="1"/>
      </xdr:nvSpPr>
      <xdr:spPr>
        <a:xfrm>
          <a:off x="3399559" y="1390823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22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608243" y="13847618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06−2022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608243" y="13847618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06−2022)^СВНЦЭМ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23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3414746" y="1436682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3414746" y="14366829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24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3487017" y="1523307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3487017" y="15233071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25</xdr:row>
      <xdr:rowOff>166255</xdr:rowOff>
    </xdr:from>
    <xdr:ext cx="65" cy="172227"/>
    <xdr:sp macro="" textlink="">
      <xdr:nvSpPr>
        <xdr:cNvPr id="34" name="TextBox 33"/>
        <xdr:cNvSpPr txBox="1"/>
      </xdr:nvSpPr>
      <xdr:spPr>
        <a:xfrm>
          <a:off x="3399559" y="1609032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25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3608243" y="1602970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07−2022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3608243" y="16029709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07−2022)^СВНЦЭМ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26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" name="TextBox 39"/>
            <xdr:cNvSpPr txBox="1"/>
          </xdr:nvSpPr>
          <xdr:spPr>
            <a:xfrm>
              <a:off x="3414746" y="165489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0" name="TextBox 39"/>
            <xdr:cNvSpPr txBox="1"/>
          </xdr:nvSpPr>
          <xdr:spPr>
            <a:xfrm>
              <a:off x="3414746" y="16548920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27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3487017" y="17415162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487017" y="17415162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28</xdr:row>
      <xdr:rowOff>166255</xdr:rowOff>
    </xdr:from>
    <xdr:ext cx="65" cy="172227"/>
    <xdr:sp macro="" textlink="">
      <xdr:nvSpPr>
        <xdr:cNvPr id="42" name="TextBox 41"/>
        <xdr:cNvSpPr txBox="1"/>
      </xdr:nvSpPr>
      <xdr:spPr>
        <a:xfrm>
          <a:off x="3399559" y="1827241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28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3608243" y="18211800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08−2022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3608243" y="18211800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08−2022)^СВНЦЭМ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29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" name="TextBox 43"/>
            <xdr:cNvSpPr txBox="1"/>
          </xdr:nvSpPr>
          <xdr:spPr>
            <a:xfrm>
              <a:off x="3414746" y="18731011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4" name="TextBox 43"/>
            <xdr:cNvSpPr txBox="1"/>
          </xdr:nvSpPr>
          <xdr:spPr>
            <a:xfrm>
              <a:off x="3414746" y="18731011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30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3487017" y="19597253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3487017" y="19597253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31</xdr:row>
      <xdr:rowOff>166255</xdr:rowOff>
    </xdr:from>
    <xdr:ext cx="65" cy="172227"/>
    <xdr:sp macro="" textlink="">
      <xdr:nvSpPr>
        <xdr:cNvPr id="46" name="TextBox 45"/>
        <xdr:cNvSpPr txBox="1"/>
      </xdr:nvSpPr>
      <xdr:spPr>
        <a:xfrm>
          <a:off x="3399559" y="2045450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31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3608243" y="203938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09−2022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3608243" y="20393891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09−2022)^СВНЦЭМ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32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3414746" y="20913102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3414746" y="20913102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33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/>
            <xdr:cNvSpPr txBox="1"/>
          </xdr:nvSpPr>
          <xdr:spPr>
            <a:xfrm>
              <a:off x="3487017" y="21779344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3487017" y="21779344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34</xdr:row>
      <xdr:rowOff>166255</xdr:rowOff>
    </xdr:from>
    <xdr:ext cx="65" cy="172227"/>
    <xdr:sp macro="" textlink="">
      <xdr:nvSpPr>
        <xdr:cNvPr id="54" name="TextBox 53"/>
        <xdr:cNvSpPr txBox="1"/>
      </xdr:nvSpPr>
      <xdr:spPr>
        <a:xfrm>
          <a:off x="3399559" y="2263659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34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3608243" y="22575982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3608243" y="22575982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10−2022)^СВНЦЭМ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35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/>
            <xdr:cNvSpPr txBox="1"/>
          </xdr:nvSpPr>
          <xdr:spPr>
            <a:xfrm>
              <a:off x="3414746" y="23095193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3414746" y="23095193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36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3487017" y="23961435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3487017" y="23961435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37</xdr:row>
      <xdr:rowOff>166255</xdr:rowOff>
    </xdr:from>
    <xdr:ext cx="65" cy="172227"/>
    <xdr:sp macro="" textlink="">
      <xdr:nvSpPr>
        <xdr:cNvPr id="58" name="TextBox 57"/>
        <xdr:cNvSpPr txBox="1"/>
      </xdr:nvSpPr>
      <xdr:spPr>
        <a:xfrm>
          <a:off x="3399559" y="24818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37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/>
            <xdr:cNvSpPr txBox="1"/>
          </xdr:nvSpPr>
          <xdr:spPr>
            <a:xfrm>
              <a:off x="3608243" y="24758073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11−2022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3608243" y="24758073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11−2022)^СВНЦЭМ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11723</xdr:colOff>
      <xdr:row>38</xdr:row>
      <xdr:rowOff>165920</xdr:rowOff>
    </xdr:from>
    <xdr:ext cx="1189892" cy="2756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/>
            <xdr:cNvSpPr txBox="1"/>
          </xdr:nvSpPr>
          <xdr:spPr>
            <a:xfrm>
              <a:off x="3414746" y="25277284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СВНЦЭМ_перерасчёт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0" name="TextBox 59"/>
            <xdr:cNvSpPr txBox="1"/>
          </xdr:nvSpPr>
          <xdr:spPr>
            <a:xfrm>
              <a:off x="3414746" y="25277284"/>
              <a:ext cx="1189892" cy="2756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12−2022)^(СВНЦЭМ_перерасчёт)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</xdr:col>
      <xdr:colOff>83994</xdr:colOff>
      <xdr:row>39</xdr:row>
      <xdr:rowOff>426026</xdr:rowOff>
    </xdr:from>
    <xdr:ext cx="1052981" cy="3099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TextBox 60"/>
            <xdr:cNvSpPr txBox="1"/>
          </xdr:nvSpPr>
          <xdr:spPr>
            <a:xfrm>
              <a:off x="3487017" y="26143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Э_перерасчёт, 1ЦК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1" name="TextBox 60"/>
            <xdr:cNvSpPr txBox="1"/>
          </xdr:nvSpPr>
          <xdr:spPr>
            <a:xfrm>
              <a:off x="3487017" y="26143526"/>
              <a:ext cx="1052981" cy="3099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V</a:t>
              </a:r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12−2022)^(Э_перерасчёт, 1ЦК)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</xdr:col>
      <xdr:colOff>3391766</xdr:colOff>
      <xdr:row>40</xdr:row>
      <xdr:rowOff>166255</xdr:rowOff>
    </xdr:from>
    <xdr:ext cx="65" cy="172227"/>
    <xdr:sp macro="" textlink="">
      <xdr:nvSpPr>
        <xdr:cNvPr id="62" name="TextBox 61"/>
        <xdr:cNvSpPr txBox="1"/>
      </xdr:nvSpPr>
      <xdr:spPr>
        <a:xfrm>
          <a:off x="3399559" y="2700077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205220</xdr:colOff>
      <xdr:row>40</xdr:row>
      <xdr:rowOff>105641</xdr:rowOff>
    </xdr:from>
    <xdr:ext cx="721303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/>
            <xdr:cNvSpPr txBox="1"/>
          </xdr:nvSpPr>
          <xdr:spPr>
            <a:xfrm>
              <a:off x="3608243" y="26940164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ru-RU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∆Ц</m:t>
                        </m:r>
                      </m:e>
                      <m:sub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12−2022</m:t>
                        </m:r>
                      </m:sub>
                      <m:sup>
                        <m:r>
                          <a:rPr lang="ru-RU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СВНЦЭМ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3" name="TextBox 62"/>
            <xdr:cNvSpPr txBox="1"/>
          </xdr:nvSpPr>
          <xdr:spPr>
            <a:xfrm>
              <a:off x="3608243" y="26940164"/>
              <a:ext cx="721303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ru-RU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〖∆Ц〗_(</a:t>
              </a:r>
              <a:r>
                <a:rPr lang="ru-R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12−2022)^СВНЦЭМ</a:t>
              </a:r>
              <a:endParaRPr lang="ru-RU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5.emf"/><Relationship Id="rId4" Type="http://schemas.openxmlformats.org/officeDocument/2006/relationships/oleObject" Target="../embeddings/oleObject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zoomScale="110" zoomScaleNormal="110" workbookViewId="0">
      <selection sqref="A1:XFD5"/>
    </sheetView>
  </sheetViews>
  <sheetFormatPr defaultRowHeight="14.25" x14ac:dyDescent="0.2"/>
  <cols>
    <col min="1" max="1" width="3.85546875" style="4" customWidth="1"/>
    <col min="2" max="2" width="46.28515625" style="4" customWidth="1"/>
    <col min="3" max="3" width="14.5703125" style="4" customWidth="1"/>
    <col min="4" max="4" width="10.42578125" style="4" customWidth="1"/>
    <col min="5" max="5" width="21.42578125" style="4" customWidth="1"/>
    <col min="6" max="16384" width="9.140625" style="4"/>
  </cols>
  <sheetData>
    <row r="1" spans="1:5" ht="29.25" customHeight="1" x14ac:dyDescent="0.25">
      <c r="A1" s="5" t="s">
        <v>10</v>
      </c>
    </row>
    <row r="2" spans="1:5" ht="3" customHeight="1" x14ac:dyDescent="0.25">
      <c r="A2" s="6"/>
    </row>
    <row r="3" spans="1:5" ht="27.75" customHeight="1" x14ac:dyDescent="0.45">
      <c r="A3" s="6"/>
      <c r="B3" s="7" t="s">
        <v>28</v>
      </c>
      <c r="D3" s="2" t="s">
        <v>27</v>
      </c>
      <c r="E3" s="8" t="s">
        <v>26</v>
      </c>
    </row>
    <row r="4" spans="1:5" s="11" customFormat="1" ht="26.25" customHeight="1" x14ac:dyDescent="0.25">
      <c r="A4" s="9" t="s">
        <v>14</v>
      </c>
      <c r="B4" s="9" t="s">
        <v>4</v>
      </c>
      <c r="C4" s="10" t="s">
        <v>18</v>
      </c>
      <c r="D4" s="10" t="s">
        <v>0</v>
      </c>
      <c r="E4" s="9" t="s">
        <v>5</v>
      </c>
    </row>
    <row r="5" spans="1:5" s="8" customFormat="1" ht="11.25" customHeight="1" x14ac:dyDescent="0.2">
      <c r="A5" s="12">
        <v>1</v>
      </c>
      <c r="B5" s="12">
        <v>2</v>
      </c>
      <c r="C5" s="12">
        <v>3</v>
      </c>
      <c r="D5" s="12">
        <v>4</v>
      </c>
      <c r="E5" s="12">
        <v>5</v>
      </c>
    </row>
    <row r="6" spans="1:5" ht="26.25" customHeight="1" x14ac:dyDescent="0.2">
      <c r="A6" s="13">
        <v>1</v>
      </c>
      <c r="B6" s="14" t="s">
        <v>20</v>
      </c>
      <c r="C6" s="15"/>
      <c r="D6" s="16" t="s">
        <v>3</v>
      </c>
      <c r="E6" s="17">
        <v>1479.4190000000001</v>
      </c>
    </row>
    <row r="7" spans="1:5" ht="25.5" customHeight="1" x14ac:dyDescent="0.2">
      <c r="A7" s="13">
        <v>2</v>
      </c>
      <c r="B7" s="14" t="s">
        <v>6</v>
      </c>
      <c r="C7" s="15"/>
      <c r="D7" s="16" t="s">
        <v>3</v>
      </c>
      <c r="E7" s="17">
        <v>3.5219999999999998</v>
      </c>
    </row>
    <row r="8" spans="1:5" ht="33.75" customHeight="1" x14ac:dyDescent="0.2">
      <c r="A8" s="18">
        <v>3</v>
      </c>
      <c r="B8" s="19" t="s">
        <v>9</v>
      </c>
      <c r="C8" s="15"/>
      <c r="D8" s="16" t="s">
        <v>3</v>
      </c>
      <c r="E8" s="1">
        <v>353.43299999999999</v>
      </c>
    </row>
    <row r="9" spans="1:5" ht="69.75" customHeight="1" x14ac:dyDescent="0.2">
      <c r="A9" s="20">
        <v>4</v>
      </c>
      <c r="B9" s="14" t="s">
        <v>21</v>
      </c>
      <c r="C9" s="15"/>
      <c r="D9" s="16" t="s">
        <v>3</v>
      </c>
      <c r="E9" s="1">
        <v>622.4</v>
      </c>
    </row>
    <row r="10" spans="1:5" ht="24" customHeight="1" x14ac:dyDescent="0.2">
      <c r="A10" s="20">
        <v>5</v>
      </c>
      <c r="B10" s="14" t="s">
        <v>19</v>
      </c>
      <c r="C10" s="15"/>
      <c r="D10" s="16" t="s">
        <v>2</v>
      </c>
      <c r="E10" s="1">
        <v>950317.05900000001</v>
      </c>
    </row>
    <row r="11" spans="1:5" ht="26.25" customHeight="1" x14ac:dyDescent="0.2">
      <c r="A11" s="20">
        <v>6</v>
      </c>
      <c r="B11" s="14" t="s">
        <v>7</v>
      </c>
      <c r="C11" s="15"/>
      <c r="D11" s="16" t="s">
        <v>2</v>
      </c>
      <c r="E11" s="1">
        <v>3643.9070000000002</v>
      </c>
    </row>
    <row r="12" spans="1:5" ht="42" customHeight="1" x14ac:dyDescent="0.2">
      <c r="A12" s="18">
        <v>7</v>
      </c>
      <c r="B12" s="19" t="s">
        <v>8</v>
      </c>
      <c r="C12" s="15"/>
      <c r="D12" s="16" t="s">
        <v>2</v>
      </c>
      <c r="E12" s="1">
        <v>225549.111</v>
      </c>
    </row>
    <row r="13" spans="1:5" ht="72" customHeight="1" x14ac:dyDescent="0.2">
      <c r="A13" s="20">
        <v>8</v>
      </c>
      <c r="B13" s="14" t="s">
        <v>22</v>
      </c>
      <c r="C13" s="15"/>
      <c r="D13" s="16" t="s">
        <v>2</v>
      </c>
      <c r="E13" s="1">
        <v>316460</v>
      </c>
    </row>
    <row r="14" spans="1:5" ht="38.25" customHeight="1" x14ac:dyDescent="0.2">
      <c r="A14" s="20">
        <v>9</v>
      </c>
      <c r="B14" s="14" t="s">
        <v>24</v>
      </c>
      <c r="C14" s="15"/>
      <c r="D14" s="16" t="s">
        <v>16</v>
      </c>
      <c r="E14" s="21">
        <f>MAX(E6+E7-(E8+E9),0)/(E10+E11-(E12+E13))</f>
        <v>1.23098850956746E-3</v>
      </c>
    </row>
    <row r="15" spans="1:5" ht="26.25" customHeight="1" x14ac:dyDescent="0.2">
      <c r="A15" s="22">
        <v>10</v>
      </c>
      <c r="B15" s="23" t="s">
        <v>12</v>
      </c>
      <c r="D15" s="24" t="s">
        <v>11</v>
      </c>
      <c r="E15" s="3">
        <v>835365.03</v>
      </c>
    </row>
    <row r="16" spans="1:5" ht="47.25" customHeight="1" x14ac:dyDescent="0.2">
      <c r="A16" s="22">
        <v>11</v>
      </c>
      <c r="B16" s="25" t="s">
        <v>15</v>
      </c>
      <c r="C16" s="26"/>
      <c r="D16" s="24" t="s">
        <v>1</v>
      </c>
      <c r="E16" s="27">
        <f>E14*E15</f>
        <v>1028.32</v>
      </c>
    </row>
    <row r="17" spans="1:5" ht="48" customHeight="1" x14ac:dyDescent="0.2">
      <c r="A17" s="22">
        <v>12</v>
      </c>
      <c r="B17" s="23" t="s">
        <v>13</v>
      </c>
      <c r="C17" s="26"/>
      <c r="D17" s="24" t="s">
        <v>1</v>
      </c>
      <c r="E17" s="3">
        <v>1280.1600000000001</v>
      </c>
    </row>
    <row r="18" spans="1:5" ht="60.75" customHeight="1" x14ac:dyDescent="0.2">
      <c r="A18" s="28">
        <v>13</v>
      </c>
      <c r="B18" s="29" t="s">
        <v>17</v>
      </c>
      <c r="C18" s="26"/>
      <c r="D18" s="24" t="s">
        <v>1</v>
      </c>
      <c r="E18" s="3">
        <v>0.27</v>
      </c>
    </row>
    <row r="19" spans="1:5" ht="51" customHeight="1" x14ac:dyDescent="0.2">
      <c r="A19" s="22">
        <v>14</v>
      </c>
      <c r="B19" s="23" t="s">
        <v>25</v>
      </c>
      <c r="C19" s="30"/>
      <c r="D19" s="24" t="s">
        <v>1</v>
      </c>
      <c r="E19" s="27">
        <f>E16+E17+E18</f>
        <v>2308.75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L46"/>
  <sheetViews>
    <sheetView zoomScale="110" zoomScaleNormal="110" workbookViewId="0">
      <selection sqref="A1:XFD5"/>
    </sheetView>
  </sheetViews>
  <sheetFormatPr defaultRowHeight="15" x14ac:dyDescent="0.25"/>
  <cols>
    <col min="1" max="1" width="4.5703125" style="35" customWidth="1"/>
    <col min="2" max="2" width="46.42578125" style="35" customWidth="1"/>
    <col min="3" max="3" width="18" style="35" customWidth="1"/>
    <col min="4" max="4" width="10.5703125" style="35" customWidth="1"/>
    <col min="5" max="5" width="15.85546875" style="35" customWidth="1"/>
    <col min="6" max="12" width="9.140625" style="36"/>
    <col min="13" max="16384" width="9.140625" style="35"/>
  </cols>
  <sheetData>
    <row r="1" spans="1:5" ht="80.25" customHeight="1" x14ac:dyDescent="0.25">
      <c r="A1" s="37" t="s">
        <v>29</v>
      </c>
      <c r="B1" s="38"/>
      <c r="C1" s="38"/>
      <c r="D1" s="38"/>
      <c r="E1" s="38"/>
    </row>
    <row r="2" spans="1:5" ht="19.5" customHeight="1" x14ac:dyDescent="0.25">
      <c r="A2" s="39"/>
      <c r="E2" s="40"/>
    </row>
    <row r="3" spans="1:5" ht="19.5" customHeight="1" x14ac:dyDescent="0.3">
      <c r="A3" s="39"/>
      <c r="B3" s="41"/>
      <c r="D3" s="42"/>
      <c r="E3" s="43"/>
    </row>
    <row r="4" spans="1:5" ht="25.5" x14ac:dyDescent="0.25">
      <c r="A4" s="44" t="s">
        <v>14</v>
      </c>
      <c r="B4" s="44" t="s">
        <v>4</v>
      </c>
      <c r="C4" s="45" t="s">
        <v>18</v>
      </c>
      <c r="D4" s="45" t="s">
        <v>0</v>
      </c>
      <c r="E4" s="44" t="s">
        <v>5</v>
      </c>
    </row>
    <row r="5" spans="1:5" x14ac:dyDescent="0.25">
      <c r="A5" s="46">
        <v>1</v>
      </c>
      <c r="B5" s="46">
        <v>2</v>
      </c>
      <c r="C5" s="46">
        <v>3</v>
      </c>
      <c r="D5" s="46">
        <v>4</v>
      </c>
      <c r="E5" s="46">
        <v>5</v>
      </c>
    </row>
    <row r="6" spans="1:5" ht="48" x14ac:dyDescent="0.25">
      <c r="A6" s="18">
        <v>1</v>
      </c>
      <c r="B6" s="47" t="s">
        <v>30</v>
      </c>
      <c r="C6" s="48"/>
      <c r="D6" s="49" t="s">
        <v>1</v>
      </c>
      <c r="E6" s="34">
        <v>1985.31</v>
      </c>
    </row>
    <row r="7" spans="1:5" ht="79.5" customHeight="1" x14ac:dyDescent="3.5">
      <c r="A7" s="18">
        <v>2</v>
      </c>
      <c r="B7" s="47" t="s">
        <v>31</v>
      </c>
      <c r="C7" s="50"/>
      <c r="D7" s="51" t="s">
        <v>2</v>
      </c>
      <c r="E7" s="17">
        <v>538820.9</v>
      </c>
    </row>
    <row r="8" spans="1:5" ht="36" x14ac:dyDescent="0.25">
      <c r="A8" s="18">
        <v>3</v>
      </c>
      <c r="B8" s="47" t="s">
        <v>32</v>
      </c>
      <c r="C8" s="52"/>
      <c r="D8" s="49" t="s">
        <v>1</v>
      </c>
      <c r="E8" s="34">
        <v>1985.34</v>
      </c>
    </row>
    <row r="9" spans="1:5" ht="48" x14ac:dyDescent="0.25">
      <c r="A9" s="18">
        <v>4</v>
      </c>
      <c r="B9" s="47" t="s">
        <v>33</v>
      </c>
      <c r="C9" s="48"/>
      <c r="D9" s="49" t="s">
        <v>1</v>
      </c>
      <c r="E9" s="34">
        <v>2307.63</v>
      </c>
    </row>
    <row r="10" spans="1:5" ht="87.75" x14ac:dyDescent="3.5">
      <c r="A10" s="18">
        <v>5</v>
      </c>
      <c r="B10" s="47" t="s">
        <v>34</v>
      </c>
      <c r="C10" s="50"/>
      <c r="D10" s="51" t="s">
        <v>2</v>
      </c>
      <c r="E10" s="17">
        <v>465090.78499999997</v>
      </c>
    </row>
    <row r="11" spans="1:5" ht="36" x14ac:dyDescent="0.25">
      <c r="A11" s="18">
        <v>6</v>
      </c>
      <c r="B11" s="47" t="s">
        <v>35</v>
      </c>
      <c r="C11" s="52"/>
      <c r="D11" s="49" t="s">
        <v>1</v>
      </c>
      <c r="E11" s="34">
        <v>2307.65</v>
      </c>
    </row>
    <row r="12" spans="1:5" ht="48" x14ac:dyDescent="0.25">
      <c r="A12" s="18">
        <v>7</v>
      </c>
      <c r="B12" s="47" t="s">
        <v>36</v>
      </c>
      <c r="C12" s="48"/>
      <c r="D12" s="49" t="s">
        <v>1</v>
      </c>
      <c r="E12" s="34">
        <v>2092.9</v>
      </c>
    </row>
    <row r="13" spans="1:5" ht="87.75" x14ac:dyDescent="3.5">
      <c r="A13" s="18">
        <v>8</v>
      </c>
      <c r="B13" s="47" t="s">
        <v>37</v>
      </c>
      <c r="C13" s="50"/>
      <c r="D13" s="51" t="s">
        <v>2</v>
      </c>
      <c r="E13" s="17">
        <v>510474.277</v>
      </c>
    </row>
    <row r="14" spans="1:5" ht="36" x14ac:dyDescent="0.25">
      <c r="A14" s="18">
        <v>9</v>
      </c>
      <c r="B14" s="47" t="s">
        <v>38</v>
      </c>
      <c r="C14" s="52"/>
      <c r="D14" s="49" t="s">
        <v>1</v>
      </c>
      <c r="E14" s="34">
        <v>2092.92</v>
      </c>
    </row>
    <row r="15" spans="1:5" ht="48" x14ac:dyDescent="0.25">
      <c r="A15" s="18">
        <v>10</v>
      </c>
      <c r="B15" s="47" t="s">
        <v>39</v>
      </c>
      <c r="C15" s="48"/>
      <c r="D15" s="49" t="s">
        <v>1</v>
      </c>
      <c r="E15" s="34">
        <v>2014.64</v>
      </c>
    </row>
    <row r="16" spans="1:5" ht="87.75" x14ac:dyDescent="3.5">
      <c r="A16" s="18">
        <v>11</v>
      </c>
      <c r="B16" s="47" t="s">
        <v>40</v>
      </c>
      <c r="C16" s="50"/>
      <c r="D16" s="51" t="s">
        <v>2</v>
      </c>
      <c r="E16" s="17">
        <v>374113.761</v>
      </c>
    </row>
    <row r="17" spans="1:5" ht="36" x14ac:dyDescent="0.25">
      <c r="A17" s="18">
        <v>12</v>
      </c>
      <c r="B17" s="47" t="s">
        <v>41</v>
      </c>
      <c r="C17" s="52"/>
      <c r="D17" s="49" t="s">
        <v>1</v>
      </c>
      <c r="E17" s="34">
        <v>2014.6</v>
      </c>
    </row>
    <row r="18" spans="1:5" ht="48" x14ac:dyDescent="0.25">
      <c r="A18" s="18">
        <v>13</v>
      </c>
      <c r="B18" s="47" t="s">
        <v>42</v>
      </c>
      <c r="C18" s="48"/>
      <c r="D18" s="49" t="s">
        <v>1</v>
      </c>
      <c r="E18" s="34">
        <v>1828.64</v>
      </c>
    </row>
    <row r="19" spans="1:5" ht="87.75" x14ac:dyDescent="3.5">
      <c r="A19" s="18">
        <v>14</v>
      </c>
      <c r="B19" s="47" t="s">
        <v>43</v>
      </c>
      <c r="C19" s="50"/>
      <c r="D19" s="51" t="s">
        <v>2</v>
      </c>
      <c r="E19" s="17">
        <v>311515.26</v>
      </c>
    </row>
    <row r="20" spans="1:5" ht="36" x14ac:dyDescent="0.25">
      <c r="A20" s="18">
        <v>15</v>
      </c>
      <c r="B20" s="47" t="s">
        <v>44</v>
      </c>
      <c r="C20" s="52"/>
      <c r="D20" s="49" t="s">
        <v>1</v>
      </c>
      <c r="E20" s="34">
        <v>1828.46</v>
      </c>
    </row>
    <row r="21" spans="1:5" ht="48" x14ac:dyDescent="0.25">
      <c r="A21" s="18">
        <v>16</v>
      </c>
      <c r="B21" s="47" t="s">
        <v>45</v>
      </c>
      <c r="C21" s="48"/>
      <c r="D21" s="49" t="s">
        <v>1</v>
      </c>
      <c r="E21" s="34">
        <v>1908.95</v>
      </c>
    </row>
    <row r="22" spans="1:5" ht="87.75" x14ac:dyDescent="3.5">
      <c r="A22" s="18">
        <v>17</v>
      </c>
      <c r="B22" s="47" t="s">
        <v>46</v>
      </c>
      <c r="C22" s="50"/>
      <c r="D22" s="51" t="s">
        <v>2</v>
      </c>
      <c r="E22" s="17">
        <v>272629.85100000002</v>
      </c>
    </row>
    <row r="23" spans="1:5" ht="36" x14ac:dyDescent="0.25">
      <c r="A23" s="18">
        <v>18</v>
      </c>
      <c r="B23" s="47" t="s">
        <v>47</v>
      </c>
      <c r="C23" s="52"/>
      <c r="D23" s="49" t="s">
        <v>1</v>
      </c>
      <c r="E23" s="34">
        <v>1908.87</v>
      </c>
    </row>
    <row r="24" spans="1:5" ht="48" x14ac:dyDescent="0.25">
      <c r="A24" s="18">
        <v>19</v>
      </c>
      <c r="B24" s="47" t="s">
        <v>48</v>
      </c>
      <c r="C24" s="48"/>
      <c r="D24" s="49" t="s">
        <v>1</v>
      </c>
      <c r="E24" s="34">
        <v>1987.27</v>
      </c>
    </row>
    <row r="25" spans="1:5" ht="87.75" x14ac:dyDescent="3.5">
      <c r="A25" s="18">
        <v>20</v>
      </c>
      <c r="B25" s="47" t="s">
        <v>49</v>
      </c>
      <c r="C25" s="50"/>
      <c r="D25" s="51" t="s">
        <v>2</v>
      </c>
      <c r="E25" s="17">
        <v>280593.90299999999</v>
      </c>
    </row>
    <row r="26" spans="1:5" ht="36" x14ac:dyDescent="0.25">
      <c r="A26" s="18">
        <v>21</v>
      </c>
      <c r="B26" s="47" t="s">
        <v>50</v>
      </c>
      <c r="C26" s="52"/>
      <c r="D26" s="49" t="s">
        <v>1</v>
      </c>
      <c r="E26" s="34">
        <v>1987.18</v>
      </c>
    </row>
    <row r="27" spans="1:5" ht="48" x14ac:dyDescent="0.25">
      <c r="A27" s="18">
        <v>22</v>
      </c>
      <c r="B27" s="47" t="s">
        <v>51</v>
      </c>
      <c r="C27" s="48"/>
      <c r="D27" s="49" t="s">
        <v>1</v>
      </c>
      <c r="E27" s="34">
        <v>2046.42</v>
      </c>
    </row>
    <row r="28" spans="1:5" ht="87.75" x14ac:dyDescent="3.5">
      <c r="A28" s="18">
        <v>23</v>
      </c>
      <c r="B28" s="47" t="s">
        <v>52</v>
      </c>
      <c r="C28" s="50"/>
      <c r="D28" s="51" t="s">
        <v>2</v>
      </c>
      <c r="E28" s="17">
        <v>309420.37800000003</v>
      </c>
    </row>
    <row r="29" spans="1:5" ht="36" x14ac:dyDescent="0.25">
      <c r="A29" s="18">
        <v>24</v>
      </c>
      <c r="B29" s="47" t="s">
        <v>53</v>
      </c>
      <c r="C29" s="52"/>
      <c r="D29" s="49" t="s">
        <v>1</v>
      </c>
      <c r="E29" s="34">
        <v>2046.34</v>
      </c>
    </row>
    <row r="30" spans="1:5" ht="48" x14ac:dyDescent="0.25">
      <c r="A30" s="18">
        <v>25</v>
      </c>
      <c r="B30" s="47" t="s">
        <v>54</v>
      </c>
      <c r="C30" s="48"/>
      <c r="D30" s="49" t="s">
        <v>1</v>
      </c>
      <c r="E30" s="34">
        <v>2264.4499999999998</v>
      </c>
    </row>
    <row r="31" spans="1:5" ht="87.75" x14ac:dyDescent="3.5">
      <c r="A31" s="18">
        <v>26</v>
      </c>
      <c r="B31" s="47" t="s">
        <v>55</v>
      </c>
      <c r="C31" s="50"/>
      <c r="D31" s="51" t="s">
        <v>2</v>
      </c>
      <c r="E31" s="17">
        <v>348908.60600000003</v>
      </c>
    </row>
    <row r="32" spans="1:5" ht="36" x14ac:dyDescent="0.25">
      <c r="A32" s="18">
        <v>27</v>
      </c>
      <c r="B32" s="47" t="s">
        <v>56</v>
      </c>
      <c r="C32" s="52"/>
      <c r="D32" s="49" t="s">
        <v>1</v>
      </c>
      <c r="E32" s="34">
        <v>2264.46</v>
      </c>
    </row>
    <row r="33" spans="1:5" ht="48" x14ac:dyDescent="0.25">
      <c r="A33" s="18">
        <v>28</v>
      </c>
      <c r="B33" s="47" t="s">
        <v>57</v>
      </c>
      <c r="C33" s="48"/>
      <c r="D33" s="49" t="s">
        <v>1</v>
      </c>
      <c r="E33" s="34">
        <v>2179.4299999999998</v>
      </c>
    </row>
    <row r="34" spans="1:5" ht="87.75" x14ac:dyDescent="3.5">
      <c r="A34" s="18">
        <v>29</v>
      </c>
      <c r="B34" s="47" t="s">
        <v>58</v>
      </c>
      <c r="C34" s="50"/>
      <c r="D34" s="51" t="s">
        <v>2</v>
      </c>
      <c r="E34" s="17">
        <v>437057.05200000003</v>
      </c>
    </row>
    <row r="35" spans="1:5" ht="36" x14ac:dyDescent="0.25">
      <c r="A35" s="18">
        <v>30</v>
      </c>
      <c r="B35" s="47" t="s">
        <v>59</v>
      </c>
      <c r="C35" s="52"/>
      <c r="D35" s="49" t="s">
        <v>1</v>
      </c>
      <c r="E35" s="34">
        <v>2179.4299999999998</v>
      </c>
    </row>
    <row r="36" spans="1:5" ht="48" x14ac:dyDescent="0.25">
      <c r="A36" s="18">
        <v>31</v>
      </c>
      <c r="B36" s="47" t="s">
        <v>60</v>
      </c>
      <c r="C36" s="48"/>
      <c r="D36" s="49" t="s">
        <v>1</v>
      </c>
      <c r="E36" s="34">
        <v>2318.12</v>
      </c>
    </row>
    <row r="37" spans="1:5" ht="87.75" x14ac:dyDescent="3.5">
      <c r="A37" s="18">
        <v>32</v>
      </c>
      <c r="B37" s="47" t="s">
        <v>61</v>
      </c>
      <c r="C37" s="50"/>
      <c r="D37" s="51" t="s">
        <v>2</v>
      </c>
      <c r="E37" s="17">
        <v>484969.864</v>
      </c>
    </row>
    <row r="38" spans="1:5" ht="36" x14ac:dyDescent="0.25">
      <c r="A38" s="18">
        <v>33</v>
      </c>
      <c r="B38" s="47" t="s">
        <v>62</v>
      </c>
      <c r="C38" s="52"/>
      <c r="D38" s="49" t="s">
        <v>1</v>
      </c>
      <c r="E38" s="34">
        <v>2318.1</v>
      </c>
    </row>
    <row r="39" spans="1:5" ht="48" x14ac:dyDescent="0.25">
      <c r="A39" s="18">
        <v>34</v>
      </c>
      <c r="B39" s="47" t="s">
        <v>63</v>
      </c>
      <c r="C39" s="48"/>
      <c r="D39" s="49" t="s">
        <v>1</v>
      </c>
      <c r="E39" s="34">
        <v>2221.87</v>
      </c>
    </row>
    <row r="40" spans="1:5" ht="87.75" x14ac:dyDescent="3.5">
      <c r="A40" s="18">
        <v>35</v>
      </c>
      <c r="B40" s="47" t="s">
        <v>64</v>
      </c>
      <c r="C40" s="50"/>
      <c r="D40" s="51" t="s">
        <v>2</v>
      </c>
      <c r="E40" s="17">
        <v>594740.12699999998</v>
      </c>
    </row>
    <row r="41" spans="1:5" ht="36" x14ac:dyDescent="0.25">
      <c r="A41" s="18">
        <v>36</v>
      </c>
      <c r="B41" s="47" t="s">
        <v>65</v>
      </c>
      <c r="C41" s="52"/>
      <c r="D41" s="49" t="s">
        <v>1</v>
      </c>
      <c r="E41" s="34">
        <v>2221.88</v>
      </c>
    </row>
    <row r="42" spans="1:5" ht="48" x14ac:dyDescent="0.25">
      <c r="A42" s="18">
        <v>37</v>
      </c>
      <c r="B42" s="47" t="s">
        <v>66</v>
      </c>
      <c r="C42" s="48"/>
      <c r="D42" s="51" t="s">
        <v>2</v>
      </c>
      <c r="E42" s="17">
        <v>393716.70600000001</v>
      </c>
    </row>
    <row r="43" spans="1:5" ht="51.75" customHeight="1" x14ac:dyDescent="0.25">
      <c r="A43" s="18">
        <v>38</v>
      </c>
      <c r="B43" s="47" t="s">
        <v>23</v>
      </c>
      <c r="C43" s="48"/>
      <c r="D43" s="49" t="s">
        <v>1</v>
      </c>
      <c r="E43" s="34">
        <f>((E6-E8)*E7+(E9-E11)*E10+(E12-E14)*E13+(E15-E17)*E16+(E18-E20)*E19+(E21-E23)*E22+(E24-E26)*E25+(E27-E29)*E28+(E30-E32)*E31+(E33-E35)*E34+(E36-E38)*E37+(E39-E41)*E40)/E42</f>
        <v>0.27</v>
      </c>
    </row>
    <row r="44" spans="1:5" ht="33" customHeight="1" x14ac:dyDescent="0.25">
      <c r="A44" s="18">
        <v>39</v>
      </c>
      <c r="B44" s="47"/>
      <c r="C44" s="48"/>
      <c r="D44" s="49" t="s">
        <v>1</v>
      </c>
      <c r="E44" s="17">
        <f>0.1*2308.48</f>
        <v>230.84800000000001</v>
      </c>
    </row>
    <row r="45" spans="1:5" ht="96" x14ac:dyDescent="0.25">
      <c r="A45" s="18">
        <v>40</v>
      </c>
      <c r="B45" s="47" t="s">
        <v>67</v>
      </c>
      <c r="C45" s="48"/>
      <c r="D45" s="49" t="s">
        <v>1</v>
      </c>
      <c r="E45" s="34">
        <f>MIN(E43,E44)</f>
        <v>0.27</v>
      </c>
    </row>
    <row r="46" spans="1:5" x14ac:dyDescent="0.25">
      <c r="B46" s="53"/>
      <c r="C46" s="54"/>
      <c r="D46" s="54"/>
      <c r="E46" s="54"/>
    </row>
  </sheetData>
  <mergeCells count="1">
    <mergeCell ref="A1:E1"/>
  </mergeCells>
  <pageMargins left="0.70866141732283472" right="0" top="0.55118110236220474" bottom="0" header="0.11811023622047245" footer="0.31496062992125984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88" r:id="rId4">
          <objectPr defaultSize="0" autoPict="0" r:id="rId5">
            <anchor moveWithCells="1" sizeWithCells="1">
              <from>
                <xdr:col>2</xdr:col>
                <xdr:colOff>828675</xdr:colOff>
                <xdr:row>452</xdr:row>
                <xdr:rowOff>161925</xdr:rowOff>
              </from>
              <to>
                <xdr:col>3</xdr:col>
                <xdr:colOff>552450</xdr:colOff>
                <xdr:row>454</xdr:row>
                <xdr:rowOff>57150</xdr:rowOff>
              </to>
            </anchor>
          </objectPr>
        </oleObject>
      </mc:Choice>
      <mc:Fallback>
        <oleObject progId="Equation.3" shapeId="308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042024</vt:lpstr>
      <vt:lpstr>0122-1222</vt:lpstr>
      <vt:lpstr>'0122-1222'!Область_печати</vt:lpstr>
      <vt:lpstr>'042024'!Область_печати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2024-05-14T07:12:47Z</dcterms:modified>
</cp:coreProperties>
</file>